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390" yWindow="1050" windowWidth="15480" windowHeight="11640" tabRatio="790" activeTab="2"/>
  </bookViews>
  <sheets>
    <sheet name="Graphique" sheetId="1" r:id="rId1"/>
    <sheet name="Commentaires" sheetId="2" r:id="rId2"/>
    <sheet name="Dépouillement" sheetId="3" r:id="rId3"/>
  </sheets>
  <definedNames>
    <definedName name="_xlnm.Print_Titles" localSheetId="2">'Dépouillement'!$A:$A,'Dépouillement'!$1:$1</definedName>
    <definedName name="_xlnm.Print_Area" localSheetId="2">'Dépouillement'!$A$1:$Y$19</definedName>
  </definedNames>
  <calcPr fullCalcOnLoad="1"/>
</workbook>
</file>

<file path=xl/sharedStrings.xml><?xml version="1.0" encoding="utf-8"?>
<sst xmlns="http://schemas.openxmlformats.org/spreadsheetml/2006/main" count="92" uniqueCount="50">
  <si>
    <t>nbre de 1</t>
  </si>
  <si>
    <t>nbre de 2</t>
  </si>
  <si>
    <t>nbre de 3</t>
  </si>
  <si>
    <t>nbre de 4</t>
  </si>
  <si>
    <t>nbre de 0</t>
  </si>
  <si>
    <t>4 total accord</t>
  </si>
  <si>
    <t>3 plutôt d'accord</t>
  </si>
  <si>
    <t>0 sans avis</t>
  </si>
  <si>
    <t>2 plutôt désaccord</t>
  </si>
  <si>
    <t>1 total désaccord</t>
  </si>
  <si>
    <t>Domus conspiratione adsistendo est conspiratione in noscere est pervadendoque exprimebat ignoti ut exprimebat destinarentur Antiochiae.</t>
  </si>
  <si>
    <t>Carruchis tenuitate cultu solito eas.</t>
  </si>
  <si>
    <t>Points faibles</t>
  </si>
  <si>
    <t>Appréciation globale</t>
  </si>
  <si>
    <t>importance 2.</t>
  </si>
  <si>
    <t>clarté 7.</t>
  </si>
  <si>
    <t>équilibre 8.</t>
  </si>
  <si>
    <t>rythme 9.</t>
  </si>
  <si>
    <t>Numéro</t>
  </si>
  <si>
    <t>Total</t>
  </si>
  <si>
    <t>Situation</t>
  </si>
  <si>
    <t>Cours</t>
  </si>
  <si>
    <t>médiane</t>
  </si>
  <si>
    <t>médiane heure</t>
  </si>
  <si>
    <t>obj. clairs 4.</t>
  </si>
  <si>
    <t>obj. atteints 5.</t>
  </si>
  <si>
    <t>structure 6.</t>
  </si>
  <si>
    <t>supports 12.</t>
  </si>
  <si>
    <t>documentation 13.</t>
  </si>
  <si>
    <t>difficulté tests 15.</t>
  </si>
  <si>
    <t>ambiance 16.</t>
  </si>
  <si>
    <t>Participation, travail</t>
  </si>
  <si>
    <t>climat 10.</t>
  </si>
  <si>
    <t>expression 11.</t>
  </si>
  <si>
    <t>exercices adaptés 17.</t>
  </si>
  <si>
    <t>feedback 19.</t>
  </si>
  <si>
    <t>travail régulier 18.</t>
  </si>
  <si>
    <t>nb. heures 23.</t>
  </si>
  <si>
    <t>encadrement labo. 21.</t>
  </si>
  <si>
    <t>labo. adaptés 20.</t>
  </si>
  <si>
    <t>consignes+éval. 22.</t>
  </si>
  <si>
    <t>Points forts</t>
  </si>
  <si>
    <t>Propositions</t>
  </si>
  <si>
    <t>Quos colligati domum medendi celsius.</t>
  </si>
  <si>
    <t>apprendre+tests 14.</t>
  </si>
  <si>
    <t>contenu 1.</t>
  </si>
  <si>
    <t>prérequis 3.</t>
  </si>
  <si>
    <t>No</t>
  </si>
  <si>
    <t>Appréciation globale m = X.Y (sur 4)</t>
  </si>
  <si>
    <t>nb.heures m = X.Yh</t>
  </si>
</sst>
</file>

<file path=xl/styles.xml><?xml version="1.0" encoding="utf-8"?>
<styleSheet xmlns="http://schemas.openxmlformats.org/spreadsheetml/2006/main">
  <numFmts count="6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SFr.&quot;#,##0;\-&quot;SFr.&quot;#,##0"/>
    <numFmt numFmtId="179" formatCode="&quot;SFr.&quot;#,##0;[Red]\-&quot;SFr.&quot;#,##0"/>
    <numFmt numFmtId="180" formatCode="&quot;SFr.&quot;#,##0.00;\-&quot;SFr.&quot;#,##0.00"/>
    <numFmt numFmtId="181" formatCode="&quot;SFr.&quot;#,##0.00;[Red]\-&quot;SFr.&quot;#,##0.00"/>
    <numFmt numFmtId="182" formatCode="_-&quot;SFr.&quot;* #,##0_-;\-&quot;SFr.&quot;* #,##0_-;_-&quot;SFr.&quot;* &quot;-&quot;_-;_-@_-"/>
    <numFmt numFmtId="183" formatCode="_-* #,##0_-;\-* #,##0_-;_-* &quot;-&quot;_-;_-@_-"/>
    <numFmt numFmtId="184" formatCode="_-&quot;SFr.&quot;* #,##0.00_-;\-&quot;SFr.&quot;* #,##0.00_-;_-&quot;SFr.&quot;* &quot;-&quot;??_-;_-@_-"/>
    <numFmt numFmtId="185" formatCode="_-* #,##0.00_-;\-* #,##0.00_-;_-* &quot;-&quot;??_-;_-@_-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  <numFmt numFmtId="194" formatCode="#,##0&quot; Fr&quot;;\-#,##0&quot; Fr&quot;"/>
    <numFmt numFmtId="195" formatCode="#,##0&quot; Fr&quot;;[Red]\-#,##0&quot; Fr&quot;"/>
    <numFmt numFmtId="196" formatCode="#,##0.00&quot; Fr&quot;;\-#,##0.00&quot; Fr&quot;"/>
    <numFmt numFmtId="197" formatCode="#,##0.00&quot; Fr&quot;;[Red]\-#,##0.00&quot; Fr&quot;"/>
    <numFmt numFmtId="198" formatCode="_-* #,##0&quot; Fr&quot;_-;\-* #,##0&quot; Fr&quot;_-;_-* &quot;-&quot;&quot; Fr&quot;_-;_-@_-"/>
    <numFmt numFmtId="199" formatCode="_-* #,##0_ _F_r_-;\-* #,##0_ _F_r_-;_-* &quot;-&quot;_ _F_r_-;_-@_-"/>
    <numFmt numFmtId="200" formatCode="_-* #,##0.00&quot; Fr&quot;_-;\-* #,##0.00&quot; Fr&quot;_-;_-* &quot;-&quot;??&quot; Fr&quot;_-;_-@_-"/>
    <numFmt numFmtId="201" formatCode="_-* #,##0.00_ _F_r_-;\-* #,##0.00_ _F_r_-;_-* &quot;-&quot;??_ _F_r_-;_-@_-"/>
    <numFmt numFmtId="202" formatCode="#,##0&quot;Fr &quot;;\-#,##0&quot;Fr &quot;"/>
    <numFmt numFmtId="203" formatCode="#,##0&quot;Fr &quot;;[Red]\-#,##0&quot;Fr &quot;"/>
    <numFmt numFmtId="204" formatCode="#,##0.00&quot;Fr &quot;;\-#,##0.00&quot;Fr &quot;"/>
    <numFmt numFmtId="205" formatCode="#,##0.00&quot;Fr &quot;;[Red]\-#,##0.00&quot;Fr &quot;"/>
    <numFmt numFmtId="206" formatCode="_-* #,##0&quot;Fr &quot;_-;\-* #,##0&quot;Fr &quot;_-;_-* &quot;-&quot;&quot;Fr &quot;_-;_-@_-"/>
    <numFmt numFmtId="207" formatCode="_-* #,##0_F_r_ _-;\-* #,##0_F_r_ _-;_-* &quot;-&quot;_F_r_ _-;_-@_-"/>
    <numFmt numFmtId="208" formatCode="_-* #,##0.00&quot;Fr &quot;_-;\-* #,##0.00&quot;Fr &quot;_-;_-* &quot;-&quot;??&quot;Fr &quot;_-;_-@_-"/>
    <numFmt numFmtId="209" formatCode="_-* #,##0.00_F_r_ _-;\-* #,##0.00_F_r_ _-;_-* &quot;-&quot;??_F_r_ _-;_-@_-"/>
    <numFmt numFmtId="210" formatCode="#,##0&quot; Fr&quot;_);\(#,##0&quot; Fr&quot;\)"/>
    <numFmt numFmtId="211" formatCode="#,##0&quot; Fr&quot;_);[Red]\(#,##0&quot; Fr&quot;\)"/>
    <numFmt numFmtId="212" formatCode="#,##0.00&quot; Fr&quot;_);\(#,##0.00&quot; Fr&quot;\)"/>
    <numFmt numFmtId="213" formatCode="#,##0.00&quot; Fr&quot;_);[Red]\(#,##0.00&quot; Fr&quot;\)"/>
    <numFmt numFmtId="214" formatCode="0.0"/>
    <numFmt numFmtId="215" formatCode="&quot;Vrai&quot;;&quot;Vrai&quot;;&quot;Faux&quot;"/>
    <numFmt numFmtId="216" formatCode="&quot;Actif&quot;;&quot;Actif&quot;;&quot;Inactif&quot;"/>
  </numFmts>
  <fonts count="54">
    <font>
      <sz val="10"/>
      <name val="Arial Narrow"/>
      <family val="2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0"/>
      <name val="Arial Narrow"/>
      <family val="2"/>
    </font>
    <font>
      <sz val="9"/>
      <name val="Arial Narrow"/>
      <family val="2"/>
    </font>
    <font>
      <u val="single"/>
      <sz val="10"/>
      <color indexed="12"/>
      <name val="Arial Narrow"/>
      <family val="2"/>
    </font>
    <font>
      <u val="single"/>
      <sz val="10"/>
      <color indexed="61"/>
      <name val="Arial Narrow"/>
      <family val="2"/>
    </font>
    <font>
      <b/>
      <sz val="9"/>
      <name val="Arial Narrow"/>
      <family val="2"/>
    </font>
    <font>
      <sz val="9"/>
      <color indexed="5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8.25"/>
      <color indexed="8"/>
      <name val="Arial Narrow"/>
      <family val="2"/>
    </font>
    <font>
      <i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0" fontId="44" fillId="30" borderId="0" applyNumberFormat="0" applyBorder="0" applyAlignment="0" applyProtection="0"/>
    <xf numFmtId="9" fontId="4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53">
    <xf numFmtId="0" fontId="0" fillId="0" borderId="0" xfId="0" applyAlignment="1">
      <alignment/>
    </xf>
    <xf numFmtId="0" fontId="6" fillId="33" borderId="10" xfId="0" applyFont="1" applyFill="1" applyBorder="1" applyAlignment="1" applyProtection="1">
      <alignment horizontal="center" textRotation="90"/>
      <protection/>
    </xf>
    <xf numFmtId="0" fontId="6" fillId="34" borderId="10" xfId="0" applyFont="1" applyFill="1" applyBorder="1" applyAlignment="1" applyProtection="1">
      <alignment horizontal="center" textRotation="90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textRotation="90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 vertical="top"/>
      <protection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top"/>
    </xf>
    <xf numFmtId="0" fontId="6" fillId="35" borderId="10" xfId="0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6" fillId="36" borderId="10" xfId="0" applyFont="1" applyFill="1" applyBorder="1" applyAlignment="1">
      <alignment horizontal="center" vertical="top"/>
    </xf>
    <xf numFmtId="0" fontId="6" fillId="36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0" xfId="0" applyFont="1" applyBorder="1" applyAlignment="1">
      <alignment horizontal="center" textRotation="90"/>
    </xf>
    <xf numFmtId="0" fontId="6" fillId="0" borderId="10" xfId="0" applyFont="1" applyBorder="1" applyAlignment="1">
      <alignment horizontal="left" vertical="top"/>
    </xf>
    <xf numFmtId="214" fontId="6" fillId="0" borderId="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 textRotation="90"/>
    </xf>
    <xf numFmtId="0" fontId="6" fillId="0" borderId="11" xfId="0" applyFont="1" applyBorder="1" applyAlignment="1">
      <alignment horizontal="center" textRotation="90"/>
    </xf>
    <xf numFmtId="0" fontId="6" fillId="37" borderId="12" xfId="0" applyFont="1" applyFill="1" applyBorder="1" applyAlignment="1">
      <alignment horizontal="center" textRotation="90"/>
    </xf>
    <xf numFmtId="0" fontId="6" fillId="37" borderId="13" xfId="0" applyFont="1" applyFill="1" applyBorder="1" applyAlignment="1">
      <alignment horizontal="center" textRotation="90"/>
    </xf>
    <xf numFmtId="0" fontId="6" fillId="0" borderId="14" xfId="0" applyFont="1" applyBorder="1" applyAlignment="1">
      <alignment horizontal="left" vertical="top"/>
    </xf>
    <xf numFmtId="9" fontId="6" fillId="0" borderId="14" xfId="52" applyFont="1" applyBorder="1" applyAlignment="1">
      <alignment horizontal="center"/>
    </xf>
    <xf numFmtId="9" fontId="6" fillId="0" borderId="0" xfId="52" applyFont="1" applyBorder="1" applyAlignment="1">
      <alignment horizontal="center"/>
    </xf>
    <xf numFmtId="9" fontId="6" fillId="0" borderId="15" xfId="52" applyFont="1" applyBorder="1" applyAlignment="1">
      <alignment horizontal="center"/>
    </xf>
    <xf numFmtId="0" fontId="6" fillId="0" borderId="16" xfId="0" applyFont="1" applyBorder="1" applyAlignment="1">
      <alignment horizontal="left" vertical="top"/>
    </xf>
    <xf numFmtId="9" fontId="6" fillId="0" borderId="16" xfId="52" applyFont="1" applyBorder="1" applyAlignment="1">
      <alignment horizontal="center"/>
    </xf>
    <xf numFmtId="9" fontId="6" fillId="0" borderId="17" xfId="52" applyFont="1" applyBorder="1" applyAlignment="1">
      <alignment horizontal="center"/>
    </xf>
    <xf numFmtId="9" fontId="6" fillId="0" borderId="18" xfId="52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center" textRotation="90"/>
    </xf>
    <xf numFmtId="0" fontId="6" fillId="38" borderId="0" xfId="0" applyFont="1" applyFill="1" applyBorder="1" applyAlignment="1">
      <alignment horizontal="center" textRotation="90"/>
    </xf>
    <xf numFmtId="0" fontId="6" fillId="39" borderId="0" xfId="0" applyFont="1" applyFill="1" applyBorder="1" applyAlignment="1">
      <alignment horizontal="center" textRotation="90"/>
    </xf>
    <xf numFmtId="0" fontId="6" fillId="0" borderId="0" xfId="0" applyFont="1" applyAlignment="1">
      <alignment/>
    </xf>
    <xf numFmtId="214" fontId="6" fillId="38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214" fontId="6" fillId="39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 </a:t>
            </a:r>
          </a:p>
        </c:rich>
      </c:tx>
      <c:layout>
        <c:manualLayout>
          <c:xMode val="factor"/>
          <c:yMode val="factor"/>
          <c:x val="0.004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9875"/>
          <c:w val="0.77675"/>
          <c:h val="0.74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Dépouillement!$A$30</c:f>
              <c:strCache>
                <c:ptCount val="1"/>
                <c:pt idx="0">
                  <c:v>4 total accord</c:v>
                </c:pt>
              </c:strCache>
            </c:strRef>
          </c:tx>
          <c:spPr>
            <a:solidFill>
              <a:srgbClr val="3366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6"/>
            <c:invertIfNegative val="0"/>
            <c:spPr>
              <a:solidFill>
                <a:srgbClr val="424242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FFFFFF"/>
                        </a:solidFill>
                        <a:latin typeface="Arial Narrow"/>
                        <a:ea typeface="Arial Narrow"/>
                        <a:cs typeface="Arial Narrow"/>
                      </a:rPr>
                      <a:t>Excellent 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FFFFFF"/>
                        </a:solidFill>
                        <a:latin typeface="Arial Narrow"/>
                        <a:ea typeface="Arial Narrow"/>
                        <a:cs typeface="Arial Narrow"/>
                      </a:rPr>
                      <a:t>4h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Dépouillement!$B$29:$AB$29</c:f>
              <c:strCache>
                <c:ptCount val="27"/>
                <c:pt idx="0">
                  <c:v>Appréciation globale</c:v>
                </c:pt>
                <c:pt idx="1">
                  <c:v>Situation</c:v>
                </c:pt>
                <c:pt idx="2">
                  <c:v>contenu 1.</c:v>
                </c:pt>
                <c:pt idx="3">
                  <c:v>importance 2.</c:v>
                </c:pt>
                <c:pt idx="4">
                  <c:v>prérequis 3.</c:v>
                </c:pt>
                <c:pt idx="5">
                  <c:v>obj. clairs 4.</c:v>
                </c:pt>
                <c:pt idx="6">
                  <c:v>obj. atteints 5.</c:v>
                </c:pt>
                <c:pt idx="7">
                  <c:v>Cours</c:v>
                </c:pt>
                <c:pt idx="8">
                  <c:v>structure 6.</c:v>
                </c:pt>
                <c:pt idx="9">
                  <c:v>clarté 7.</c:v>
                </c:pt>
                <c:pt idx="10">
                  <c:v>équilibre 8.</c:v>
                </c:pt>
                <c:pt idx="11">
                  <c:v>rythme 9.</c:v>
                </c:pt>
                <c:pt idx="12">
                  <c:v>climat 10.</c:v>
                </c:pt>
                <c:pt idx="13">
                  <c:v>expression 11.</c:v>
                </c:pt>
                <c:pt idx="14">
                  <c:v>supports 12.</c:v>
                </c:pt>
                <c:pt idx="15">
                  <c:v>documentation 13.</c:v>
                </c:pt>
                <c:pt idx="16">
                  <c:v>apprendre+tests 14.</c:v>
                </c:pt>
                <c:pt idx="17">
                  <c:v>difficulté tests 15.</c:v>
                </c:pt>
                <c:pt idx="18">
                  <c:v>Participation, travail</c:v>
                </c:pt>
                <c:pt idx="19">
                  <c:v>ambiance 16.</c:v>
                </c:pt>
                <c:pt idx="20">
                  <c:v>exercices adaptés 17.</c:v>
                </c:pt>
                <c:pt idx="21">
                  <c:v>travail régulier 18.</c:v>
                </c:pt>
                <c:pt idx="22">
                  <c:v>feedback 19.</c:v>
                </c:pt>
                <c:pt idx="23">
                  <c:v>labo. adaptés 20.</c:v>
                </c:pt>
                <c:pt idx="24">
                  <c:v>encadrement labo. 21.</c:v>
                </c:pt>
                <c:pt idx="25">
                  <c:v>consignes+éval. 22.</c:v>
                </c:pt>
                <c:pt idx="26">
                  <c:v>nb. heures 23.</c:v>
                </c:pt>
              </c:strCache>
            </c:strRef>
          </c:cat>
          <c:val>
            <c:numRef>
              <c:f>Dépouillement!$B$30:$AB$30</c:f>
              <c:numCache>
                <c:ptCount val="27"/>
                <c:pt idx="0">
                  <c:v>0.3333333333333333</c:v>
                </c:pt>
                <c:pt idx="2">
                  <c:v>0.13333333333333333</c:v>
                </c:pt>
                <c:pt idx="3">
                  <c:v>0.2</c:v>
                </c:pt>
                <c:pt idx="4">
                  <c:v>0.3333333333333333</c:v>
                </c:pt>
                <c:pt idx="5">
                  <c:v>0.2</c:v>
                </c:pt>
                <c:pt idx="6">
                  <c:v>0.26666666666666666</c:v>
                </c:pt>
                <c:pt idx="8">
                  <c:v>0.26666666666666666</c:v>
                </c:pt>
                <c:pt idx="9">
                  <c:v>0.4</c:v>
                </c:pt>
                <c:pt idx="10">
                  <c:v>0.13333333333333333</c:v>
                </c:pt>
                <c:pt idx="11">
                  <c:v>0.2</c:v>
                </c:pt>
                <c:pt idx="12">
                  <c:v>0.5333333333333333</c:v>
                </c:pt>
                <c:pt idx="13">
                  <c:v>0.4</c:v>
                </c:pt>
                <c:pt idx="14">
                  <c:v>0.3333333333333333</c:v>
                </c:pt>
                <c:pt idx="15">
                  <c:v>0.4</c:v>
                </c:pt>
                <c:pt idx="16">
                  <c:v>0.26666666666666666</c:v>
                </c:pt>
                <c:pt idx="17">
                  <c:v>0.13333333333333333</c:v>
                </c:pt>
                <c:pt idx="19">
                  <c:v>0.2</c:v>
                </c:pt>
                <c:pt idx="20">
                  <c:v>0.2</c:v>
                </c:pt>
                <c:pt idx="21">
                  <c:v>0.4666666666666667</c:v>
                </c:pt>
                <c:pt idx="22">
                  <c:v>0.26666666666666666</c:v>
                </c:pt>
                <c:pt idx="23">
                  <c:v>0.2</c:v>
                </c:pt>
                <c:pt idx="24">
                  <c:v>0.4666666666666667</c:v>
                </c:pt>
                <c:pt idx="25">
                  <c:v>0.26666666666666666</c:v>
                </c:pt>
                <c:pt idx="26">
                  <c:v>0.3333333333333333</c:v>
                </c:pt>
              </c:numCache>
            </c:numRef>
          </c:val>
        </c:ser>
        <c:ser>
          <c:idx val="1"/>
          <c:order val="1"/>
          <c:tx>
            <c:strRef>
              <c:f>Dépouillement!$A$31</c:f>
              <c:strCache>
                <c:ptCount val="1"/>
                <c:pt idx="0">
                  <c:v>3 plutôt d'accord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50000">
                  <a:srgbClr val="3366FF"/>
                </a:gs>
                <a:gs pos="100000">
                  <a:srgbClr val="FFFF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80808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Bon 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3h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Dépouillement!$B$29:$AB$29</c:f>
              <c:strCache>
                <c:ptCount val="27"/>
                <c:pt idx="0">
                  <c:v>Appréciation globale</c:v>
                </c:pt>
                <c:pt idx="1">
                  <c:v>Situation</c:v>
                </c:pt>
                <c:pt idx="2">
                  <c:v>contenu 1.</c:v>
                </c:pt>
                <c:pt idx="3">
                  <c:v>importance 2.</c:v>
                </c:pt>
                <c:pt idx="4">
                  <c:v>prérequis 3.</c:v>
                </c:pt>
                <c:pt idx="5">
                  <c:v>obj. clairs 4.</c:v>
                </c:pt>
                <c:pt idx="6">
                  <c:v>obj. atteints 5.</c:v>
                </c:pt>
                <c:pt idx="7">
                  <c:v>Cours</c:v>
                </c:pt>
                <c:pt idx="8">
                  <c:v>structure 6.</c:v>
                </c:pt>
                <c:pt idx="9">
                  <c:v>clarté 7.</c:v>
                </c:pt>
                <c:pt idx="10">
                  <c:v>équilibre 8.</c:v>
                </c:pt>
                <c:pt idx="11">
                  <c:v>rythme 9.</c:v>
                </c:pt>
                <c:pt idx="12">
                  <c:v>climat 10.</c:v>
                </c:pt>
                <c:pt idx="13">
                  <c:v>expression 11.</c:v>
                </c:pt>
                <c:pt idx="14">
                  <c:v>supports 12.</c:v>
                </c:pt>
                <c:pt idx="15">
                  <c:v>documentation 13.</c:v>
                </c:pt>
                <c:pt idx="16">
                  <c:v>apprendre+tests 14.</c:v>
                </c:pt>
                <c:pt idx="17">
                  <c:v>difficulté tests 15.</c:v>
                </c:pt>
                <c:pt idx="18">
                  <c:v>Participation, travail</c:v>
                </c:pt>
                <c:pt idx="19">
                  <c:v>ambiance 16.</c:v>
                </c:pt>
                <c:pt idx="20">
                  <c:v>exercices adaptés 17.</c:v>
                </c:pt>
                <c:pt idx="21">
                  <c:v>travail régulier 18.</c:v>
                </c:pt>
                <c:pt idx="22">
                  <c:v>feedback 19.</c:v>
                </c:pt>
                <c:pt idx="23">
                  <c:v>labo. adaptés 20.</c:v>
                </c:pt>
                <c:pt idx="24">
                  <c:v>encadrement labo. 21.</c:v>
                </c:pt>
                <c:pt idx="25">
                  <c:v>consignes+éval. 22.</c:v>
                </c:pt>
                <c:pt idx="26">
                  <c:v>nb. heures 23.</c:v>
                </c:pt>
              </c:strCache>
            </c:strRef>
          </c:cat>
          <c:val>
            <c:numRef>
              <c:f>Dépouillement!$B$31:$AB$31</c:f>
              <c:numCache>
                <c:ptCount val="27"/>
                <c:pt idx="0">
                  <c:v>0.26666666666666666</c:v>
                </c:pt>
                <c:pt idx="2">
                  <c:v>0.6</c:v>
                </c:pt>
                <c:pt idx="3">
                  <c:v>0.4666666666666667</c:v>
                </c:pt>
                <c:pt idx="4">
                  <c:v>0.3333333333333333</c:v>
                </c:pt>
                <c:pt idx="5">
                  <c:v>0.3333333333333333</c:v>
                </c:pt>
                <c:pt idx="6">
                  <c:v>0.3333333333333333</c:v>
                </c:pt>
                <c:pt idx="8">
                  <c:v>0.3333333333333333</c:v>
                </c:pt>
                <c:pt idx="9">
                  <c:v>0.4</c:v>
                </c:pt>
                <c:pt idx="10">
                  <c:v>0.5333333333333333</c:v>
                </c:pt>
                <c:pt idx="11">
                  <c:v>0.5333333333333333</c:v>
                </c:pt>
                <c:pt idx="12">
                  <c:v>0.26666666666666666</c:v>
                </c:pt>
                <c:pt idx="13">
                  <c:v>0.26666666666666666</c:v>
                </c:pt>
                <c:pt idx="14">
                  <c:v>0.26666666666666666</c:v>
                </c:pt>
                <c:pt idx="15">
                  <c:v>0.3333333333333333</c:v>
                </c:pt>
                <c:pt idx="16">
                  <c:v>0.13333333333333333</c:v>
                </c:pt>
                <c:pt idx="17">
                  <c:v>0.2</c:v>
                </c:pt>
                <c:pt idx="19">
                  <c:v>0.4</c:v>
                </c:pt>
                <c:pt idx="20">
                  <c:v>0.6</c:v>
                </c:pt>
                <c:pt idx="21">
                  <c:v>0.26666666666666666</c:v>
                </c:pt>
                <c:pt idx="22">
                  <c:v>0.4</c:v>
                </c:pt>
                <c:pt idx="23">
                  <c:v>0.6</c:v>
                </c:pt>
                <c:pt idx="24">
                  <c:v>0.26666666666666666</c:v>
                </c:pt>
                <c:pt idx="25">
                  <c:v>0.4</c:v>
                </c:pt>
                <c:pt idx="26">
                  <c:v>0.2</c:v>
                </c:pt>
              </c:numCache>
            </c:numRef>
          </c:val>
        </c:ser>
        <c:ser>
          <c:idx val="2"/>
          <c:order val="2"/>
          <c:tx>
            <c:strRef>
              <c:f>Dépouillement!$A$32</c:f>
              <c:strCache>
                <c:ptCount val="1"/>
                <c:pt idx="0">
                  <c:v>0 sans avis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6"/>
            <c:invertIfNegative val="0"/>
            <c:spPr>
              <a:solidFill>
                <a:srgbClr val="96969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22"/>
              <c:delete val="1"/>
            </c:dLbl>
            <c:dLbl>
              <c:idx val="23"/>
              <c:delete val="1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2h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Dépouillement!$B$29:$AB$29</c:f>
              <c:strCache>
                <c:ptCount val="27"/>
                <c:pt idx="0">
                  <c:v>Appréciation globale</c:v>
                </c:pt>
                <c:pt idx="1">
                  <c:v>Situation</c:v>
                </c:pt>
                <c:pt idx="2">
                  <c:v>contenu 1.</c:v>
                </c:pt>
                <c:pt idx="3">
                  <c:v>importance 2.</c:v>
                </c:pt>
                <c:pt idx="4">
                  <c:v>prérequis 3.</c:v>
                </c:pt>
                <c:pt idx="5">
                  <c:v>obj. clairs 4.</c:v>
                </c:pt>
                <c:pt idx="6">
                  <c:v>obj. atteints 5.</c:v>
                </c:pt>
                <c:pt idx="7">
                  <c:v>Cours</c:v>
                </c:pt>
                <c:pt idx="8">
                  <c:v>structure 6.</c:v>
                </c:pt>
                <c:pt idx="9">
                  <c:v>clarté 7.</c:v>
                </c:pt>
                <c:pt idx="10">
                  <c:v>équilibre 8.</c:v>
                </c:pt>
                <c:pt idx="11">
                  <c:v>rythme 9.</c:v>
                </c:pt>
                <c:pt idx="12">
                  <c:v>climat 10.</c:v>
                </c:pt>
                <c:pt idx="13">
                  <c:v>expression 11.</c:v>
                </c:pt>
                <c:pt idx="14">
                  <c:v>supports 12.</c:v>
                </c:pt>
                <c:pt idx="15">
                  <c:v>documentation 13.</c:v>
                </c:pt>
                <c:pt idx="16">
                  <c:v>apprendre+tests 14.</c:v>
                </c:pt>
                <c:pt idx="17">
                  <c:v>difficulté tests 15.</c:v>
                </c:pt>
                <c:pt idx="18">
                  <c:v>Participation, travail</c:v>
                </c:pt>
                <c:pt idx="19">
                  <c:v>ambiance 16.</c:v>
                </c:pt>
                <c:pt idx="20">
                  <c:v>exercices adaptés 17.</c:v>
                </c:pt>
                <c:pt idx="21">
                  <c:v>travail régulier 18.</c:v>
                </c:pt>
                <c:pt idx="22">
                  <c:v>feedback 19.</c:v>
                </c:pt>
                <c:pt idx="23">
                  <c:v>labo. adaptés 20.</c:v>
                </c:pt>
                <c:pt idx="24">
                  <c:v>encadrement labo. 21.</c:v>
                </c:pt>
                <c:pt idx="25">
                  <c:v>consignes+éval. 22.</c:v>
                </c:pt>
                <c:pt idx="26">
                  <c:v>nb. heures 23.</c:v>
                </c:pt>
              </c:strCache>
            </c:strRef>
          </c:cat>
          <c:val>
            <c:numRef>
              <c:f>Dépouillement!$B$32:$AB$32</c:f>
              <c:numCache>
                <c:ptCount val="27"/>
                <c:pt idx="0">
                  <c:v>0</c:v>
                </c:pt>
                <c:pt idx="2">
                  <c:v>0.06666666666666667</c:v>
                </c:pt>
                <c:pt idx="3">
                  <c:v>0.06666666666666667</c:v>
                </c:pt>
                <c:pt idx="4">
                  <c:v>0.06666666666666667</c:v>
                </c:pt>
                <c:pt idx="5">
                  <c:v>0.13333333333333333</c:v>
                </c:pt>
                <c:pt idx="6">
                  <c:v>0.06666666666666667</c:v>
                </c:pt>
                <c:pt idx="8">
                  <c:v>0.06666666666666667</c:v>
                </c:pt>
                <c:pt idx="9">
                  <c:v>0.06666666666666667</c:v>
                </c:pt>
                <c:pt idx="10">
                  <c:v>0.06666666666666667</c:v>
                </c:pt>
                <c:pt idx="11">
                  <c:v>0.06666666666666667</c:v>
                </c:pt>
                <c:pt idx="12">
                  <c:v>0.06666666666666667</c:v>
                </c:pt>
                <c:pt idx="13">
                  <c:v>0.06666666666666667</c:v>
                </c:pt>
                <c:pt idx="14">
                  <c:v>0.06666666666666667</c:v>
                </c:pt>
                <c:pt idx="15">
                  <c:v>0.06666666666666667</c:v>
                </c:pt>
                <c:pt idx="16">
                  <c:v>0.26666666666666666</c:v>
                </c:pt>
                <c:pt idx="17">
                  <c:v>0.4</c:v>
                </c:pt>
                <c:pt idx="19">
                  <c:v>0.2</c:v>
                </c:pt>
                <c:pt idx="20">
                  <c:v>0.06666666666666667</c:v>
                </c:pt>
                <c:pt idx="21">
                  <c:v>0.06666666666666667</c:v>
                </c:pt>
                <c:pt idx="22">
                  <c:v>0.06666666666666667</c:v>
                </c:pt>
                <c:pt idx="23">
                  <c:v>0.06666666666666667</c:v>
                </c:pt>
                <c:pt idx="24">
                  <c:v>0.06666666666666667</c:v>
                </c:pt>
                <c:pt idx="25">
                  <c:v>0.06666666666666667</c:v>
                </c:pt>
                <c:pt idx="26">
                  <c:v>0.13333333333333333</c:v>
                </c:pt>
              </c:numCache>
            </c:numRef>
          </c:val>
        </c:ser>
        <c:ser>
          <c:idx val="3"/>
          <c:order val="3"/>
          <c:tx>
            <c:strRef>
              <c:f>Dépouillement!$A$33</c:f>
              <c:strCache>
                <c:ptCount val="1"/>
                <c:pt idx="0">
                  <c:v>2 plutôt désaccord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50000">
                  <a:srgbClr val="FFFFFF"/>
                </a:gs>
                <a:gs pos="100000">
                  <a:srgbClr val="FF0000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openDmnd">
                <a:fgClr>
                  <a:srgbClr val="3366FF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Suffisant 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1h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Dépouillement!$B$29:$AB$29</c:f>
              <c:strCache>
                <c:ptCount val="27"/>
                <c:pt idx="0">
                  <c:v>Appréciation globale</c:v>
                </c:pt>
                <c:pt idx="1">
                  <c:v>Situation</c:v>
                </c:pt>
                <c:pt idx="2">
                  <c:v>contenu 1.</c:v>
                </c:pt>
                <c:pt idx="3">
                  <c:v>importance 2.</c:v>
                </c:pt>
                <c:pt idx="4">
                  <c:v>prérequis 3.</c:v>
                </c:pt>
                <c:pt idx="5">
                  <c:v>obj. clairs 4.</c:v>
                </c:pt>
                <c:pt idx="6">
                  <c:v>obj. atteints 5.</c:v>
                </c:pt>
                <c:pt idx="7">
                  <c:v>Cours</c:v>
                </c:pt>
                <c:pt idx="8">
                  <c:v>structure 6.</c:v>
                </c:pt>
                <c:pt idx="9">
                  <c:v>clarté 7.</c:v>
                </c:pt>
                <c:pt idx="10">
                  <c:v>équilibre 8.</c:v>
                </c:pt>
                <c:pt idx="11">
                  <c:v>rythme 9.</c:v>
                </c:pt>
                <c:pt idx="12">
                  <c:v>climat 10.</c:v>
                </c:pt>
                <c:pt idx="13">
                  <c:v>expression 11.</c:v>
                </c:pt>
                <c:pt idx="14">
                  <c:v>supports 12.</c:v>
                </c:pt>
                <c:pt idx="15">
                  <c:v>documentation 13.</c:v>
                </c:pt>
                <c:pt idx="16">
                  <c:v>apprendre+tests 14.</c:v>
                </c:pt>
                <c:pt idx="17">
                  <c:v>difficulté tests 15.</c:v>
                </c:pt>
                <c:pt idx="18">
                  <c:v>Participation, travail</c:v>
                </c:pt>
                <c:pt idx="19">
                  <c:v>ambiance 16.</c:v>
                </c:pt>
                <c:pt idx="20">
                  <c:v>exercices adaptés 17.</c:v>
                </c:pt>
                <c:pt idx="21">
                  <c:v>travail régulier 18.</c:v>
                </c:pt>
                <c:pt idx="22">
                  <c:v>feedback 19.</c:v>
                </c:pt>
                <c:pt idx="23">
                  <c:v>labo. adaptés 20.</c:v>
                </c:pt>
                <c:pt idx="24">
                  <c:v>encadrement labo. 21.</c:v>
                </c:pt>
                <c:pt idx="25">
                  <c:v>consignes+éval. 22.</c:v>
                </c:pt>
                <c:pt idx="26">
                  <c:v>nb. heures 23.</c:v>
                </c:pt>
              </c:strCache>
            </c:strRef>
          </c:cat>
          <c:val>
            <c:numRef>
              <c:f>Dépouillement!$B$33:$AB$33</c:f>
              <c:numCache>
                <c:ptCount val="27"/>
                <c:pt idx="0">
                  <c:v>0.2</c:v>
                </c:pt>
                <c:pt idx="2">
                  <c:v>0.06666666666666667</c:v>
                </c:pt>
                <c:pt idx="3">
                  <c:v>0.13333333333333333</c:v>
                </c:pt>
                <c:pt idx="4">
                  <c:v>0.06666666666666667</c:v>
                </c:pt>
                <c:pt idx="5">
                  <c:v>0.06666666666666667</c:v>
                </c:pt>
                <c:pt idx="6">
                  <c:v>0.13333333333333333</c:v>
                </c:pt>
                <c:pt idx="8">
                  <c:v>0.13333333333333333</c:v>
                </c:pt>
                <c:pt idx="9">
                  <c:v>0.06666666666666667</c:v>
                </c:pt>
                <c:pt idx="10">
                  <c:v>0.2</c:v>
                </c:pt>
                <c:pt idx="11">
                  <c:v>0.13333333333333333</c:v>
                </c:pt>
                <c:pt idx="12">
                  <c:v>0.06666666666666667</c:v>
                </c:pt>
                <c:pt idx="13">
                  <c:v>0.2</c:v>
                </c:pt>
                <c:pt idx="14">
                  <c:v>0.26666666666666666</c:v>
                </c:pt>
                <c:pt idx="15">
                  <c:v>0.13333333333333333</c:v>
                </c:pt>
                <c:pt idx="16">
                  <c:v>0.13333333333333333</c:v>
                </c:pt>
                <c:pt idx="17">
                  <c:v>0.13333333333333333</c:v>
                </c:pt>
                <c:pt idx="19">
                  <c:v>0.06666666666666667</c:v>
                </c:pt>
                <c:pt idx="20">
                  <c:v>0.06666666666666667</c:v>
                </c:pt>
                <c:pt idx="21">
                  <c:v>0.06666666666666667</c:v>
                </c:pt>
                <c:pt idx="22">
                  <c:v>0.2</c:v>
                </c:pt>
                <c:pt idx="23">
                  <c:v>0.06666666666666667</c:v>
                </c:pt>
                <c:pt idx="24">
                  <c:v>0.06666666666666667</c:v>
                </c:pt>
                <c:pt idx="25">
                  <c:v>0.2</c:v>
                </c:pt>
                <c:pt idx="26">
                  <c:v>0.2</c:v>
                </c:pt>
              </c:numCache>
            </c:numRef>
          </c:val>
        </c:ser>
        <c:ser>
          <c:idx val="4"/>
          <c:order val="4"/>
          <c:tx>
            <c:strRef>
              <c:f>Dépouillement!$A$34</c:f>
              <c:strCache>
                <c:ptCount val="1"/>
                <c:pt idx="0">
                  <c:v>1 total désaccord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6"/>
            <c:invertIfNegative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Insuffisant 1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0h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Dépouillement!$B$29:$AB$29</c:f>
              <c:strCache>
                <c:ptCount val="27"/>
                <c:pt idx="0">
                  <c:v>Appréciation globale</c:v>
                </c:pt>
                <c:pt idx="1">
                  <c:v>Situation</c:v>
                </c:pt>
                <c:pt idx="2">
                  <c:v>contenu 1.</c:v>
                </c:pt>
                <c:pt idx="3">
                  <c:v>importance 2.</c:v>
                </c:pt>
                <c:pt idx="4">
                  <c:v>prérequis 3.</c:v>
                </c:pt>
                <c:pt idx="5">
                  <c:v>obj. clairs 4.</c:v>
                </c:pt>
                <c:pt idx="6">
                  <c:v>obj. atteints 5.</c:v>
                </c:pt>
                <c:pt idx="7">
                  <c:v>Cours</c:v>
                </c:pt>
                <c:pt idx="8">
                  <c:v>structure 6.</c:v>
                </c:pt>
                <c:pt idx="9">
                  <c:v>clarté 7.</c:v>
                </c:pt>
                <c:pt idx="10">
                  <c:v>équilibre 8.</c:v>
                </c:pt>
                <c:pt idx="11">
                  <c:v>rythme 9.</c:v>
                </c:pt>
                <c:pt idx="12">
                  <c:v>climat 10.</c:v>
                </c:pt>
                <c:pt idx="13">
                  <c:v>expression 11.</c:v>
                </c:pt>
                <c:pt idx="14">
                  <c:v>supports 12.</c:v>
                </c:pt>
                <c:pt idx="15">
                  <c:v>documentation 13.</c:v>
                </c:pt>
                <c:pt idx="16">
                  <c:v>apprendre+tests 14.</c:v>
                </c:pt>
                <c:pt idx="17">
                  <c:v>difficulté tests 15.</c:v>
                </c:pt>
                <c:pt idx="18">
                  <c:v>Participation, travail</c:v>
                </c:pt>
                <c:pt idx="19">
                  <c:v>ambiance 16.</c:v>
                </c:pt>
                <c:pt idx="20">
                  <c:v>exercices adaptés 17.</c:v>
                </c:pt>
                <c:pt idx="21">
                  <c:v>travail régulier 18.</c:v>
                </c:pt>
                <c:pt idx="22">
                  <c:v>feedback 19.</c:v>
                </c:pt>
                <c:pt idx="23">
                  <c:v>labo. adaptés 20.</c:v>
                </c:pt>
                <c:pt idx="24">
                  <c:v>encadrement labo. 21.</c:v>
                </c:pt>
                <c:pt idx="25">
                  <c:v>consignes+éval. 22.</c:v>
                </c:pt>
                <c:pt idx="26">
                  <c:v>nb. heures 23.</c:v>
                </c:pt>
              </c:strCache>
            </c:strRef>
          </c:cat>
          <c:val>
            <c:numRef>
              <c:f>Dépouillement!$B$34:$AB$34</c:f>
              <c:numCache>
                <c:ptCount val="27"/>
                <c:pt idx="0">
                  <c:v>0.2</c:v>
                </c:pt>
                <c:pt idx="2">
                  <c:v>0.13333333333333333</c:v>
                </c:pt>
                <c:pt idx="3">
                  <c:v>0.13333333333333333</c:v>
                </c:pt>
                <c:pt idx="4">
                  <c:v>0.2</c:v>
                </c:pt>
                <c:pt idx="5">
                  <c:v>0.26666666666666666</c:v>
                </c:pt>
                <c:pt idx="6">
                  <c:v>0.2</c:v>
                </c:pt>
                <c:pt idx="8">
                  <c:v>0.2</c:v>
                </c:pt>
                <c:pt idx="9">
                  <c:v>0.06666666666666667</c:v>
                </c:pt>
                <c:pt idx="10">
                  <c:v>0.06666666666666667</c:v>
                </c:pt>
                <c:pt idx="11">
                  <c:v>0.06666666666666667</c:v>
                </c:pt>
                <c:pt idx="12">
                  <c:v>0.06666666666666667</c:v>
                </c:pt>
                <c:pt idx="13">
                  <c:v>0.06666666666666667</c:v>
                </c:pt>
                <c:pt idx="14">
                  <c:v>0.06666666666666667</c:v>
                </c:pt>
                <c:pt idx="15">
                  <c:v>0.06666666666666667</c:v>
                </c:pt>
                <c:pt idx="16">
                  <c:v>0.2</c:v>
                </c:pt>
                <c:pt idx="17">
                  <c:v>0.13333333333333333</c:v>
                </c:pt>
                <c:pt idx="19">
                  <c:v>0.13333333333333333</c:v>
                </c:pt>
                <c:pt idx="20">
                  <c:v>0.06666666666666667</c:v>
                </c:pt>
                <c:pt idx="21">
                  <c:v>0.13333333333333333</c:v>
                </c:pt>
                <c:pt idx="22">
                  <c:v>0.06666666666666667</c:v>
                </c:pt>
                <c:pt idx="23">
                  <c:v>0.06666666666666667</c:v>
                </c:pt>
                <c:pt idx="24">
                  <c:v>0.13333333333333333</c:v>
                </c:pt>
                <c:pt idx="25">
                  <c:v>0.06666666666666667</c:v>
                </c:pt>
                <c:pt idx="26">
                  <c:v>0.13333333333333333</c:v>
                </c:pt>
              </c:numCache>
            </c:numRef>
          </c:val>
        </c:ser>
        <c:overlap val="100"/>
        <c:gapWidth val="50"/>
        <c:axId val="2787164"/>
        <c:axId val="25084477"/>
      </c:barChart>
      <c:catAx>
        <c:axId val="278716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5084477"/>
        <c:crosses val="autoZero"/>
        <c:auto val="0"/>
        <c:lblOffset val="100"/>
        <c:tickLblSkip val="1"/>
        <c:noMultiLvlLbl val="0"/>
      </c:catAx>
      <c:valAx>
        <c:axId val="2508447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055"/>
              <c:y val="-0.16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787164"/>
        <c:crosses val="max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"/>
          <c:y val="0.6145"/>
          <c:w val="0.18025"/>
          <c:h val="0.09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" right="0" top="0.2362204724409449" bottom="0.4724409448818898" header="0.2362204724409449" footer="0.4724409448818898"/>
  <pageSetup horizontalDpi="600" verticalDpi="600" orientation="portrait" paperSize="9"/>
  <headerFooter>
    <oddFooter>&amp;L&amp;"Arial Narrow,Italique"&amp;9Service HES-SO de conseil pédagogique&amp;R&amp;9&amp;F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0.78825</cdr:x>
      <cdr:y>0.19725</cdr:y>
    </cdr:from>
    <cdr:to>
      <cdr:x>0.95275</cdr:x>
      <cdr:y>0.228</cdr:y>
    </cdr:to>
    <cdr:sp>
      <cdr:nvSpPr>
        <cdr:cNvPr id="1" name="Texte 7"/>
        <cdr:cNvSpPr txBox="1">
          <a:spLocks noChangeArrowheads="1"/>
        </cdr:cNvSpPr>
      </cdr:nvSpPr>
      <cdr:spPr>
        <a:xfrm>
          <a:off x="5695950" y="1971675"/>
          <a:ext cx="11906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= X.Y (sur 4)</a:t>
          </a:r>
        </a:p>
      </cdr:txBody>
    </cdr:sp>
  </cdr:relSizeAnchor>
  <cdr:relSizeAnchor xmlns:cdr="http://schemas.openxmlformats.org/drawingml/2006/chartDrawing">
    <cdr:from>
      <cdr:x>0.79175</cdr:x>
      <cdr:y>0.89</cdr:y>
    </cdr:from>
    <cdr:to>
      <cdr:x>0.982</cdr:x>
      <cdr:y>0.9195</cdr:y>
    </cdr:to>
    <cdr:sp>
      <cdr:nvSpPr>
        <cdr:cNvPr id="2" name="Texte 7"/>
        <cdr:cNvSpPr txBox="1">
          <a:spLocks noChangeArrowheads="1"/>
        </cdr:cNvSpPr>
      </cdr:nvSpPr>
      <cdr:spPr>
        <a:xfrm>
          <a:off x="5715000" y="8924925"/>
          <a:ext cx="13716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= ~X.Yh</a:t>
          </a:r>
        </a:p>
      </cdr:txBody>
    </cdr:sp>
  </cdr:relSizeAnchor>
  <cdr:relSizeAnchor xmlns:cdr="http://schemas.openxmlformats.org/drawingml/2006/chartDrawing">
    <cdr:from>
      <cdr:x>0.007</cdr:x>
      <cdr:y>0.005</cdr:y>
    </cdr:from>
    <cdr:to>
      <cdr:x>1</cdr:x>
      <cdr:y>0.10575</cdr:y>
    </cdr:to>
    <cdr:sp>
      <cdr:nvSpPr>
        <cdr:cNvPr id="3" name="Texte 6"/>
        <cdr:cNvSpPr txBox="1">
          <a:spLocks noChangeArrowheads="1"/>
        </cdr:cNvSpPr>
      </cdr:nvSpPr>
      <cdr:spPr>
        <a:xfrm>
          <a:off x="47625" y="47625"/>
          <a:ext cx="7181850" cy="1009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Évaluation de l'enseignement : Nom du cours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Enseignant-e : Nom et prénom de l'enseignant-e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Classe : Nom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Date: jj.mm.aaaa</a:t>
          </a:r>
        </a:p>
      </cdr:txBody>
    </cdr:sp>
  </cdr:relSizeAnchor>
  <cdr:relSizeAnchor xmlns:cdr="http://schemas.openxmlformats.org/drawingml/2006/chartDrawing">
    <cdr:from>
      <cdr:x>0.10225</cdr:x>
      <cdr:y>0.10275</cdr:y>
    </cdr:from>
    <cdr:to>
      <cdr:x>0.9055</cdr:x>
      <cdr:y>0.17275</cdr:y>
    </cdr:to>
    <cdr:sp>
      <cdr:nvSpPr>
        <cdr:cNvPr id="4" name="Texte 4"/>
        <cdr:cNvSpPr txBox="1">
          <a:spLocks noChangeArrowheads="1"/>
        </cdr:cNvSpPr>
      </cdr:nvSpPr>
      <cdr:spPr>
        <a:xfrm>
          <a:off x="733425" y="1028700"/>
          <a:ext cx="581025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n répondant-e-s sur N étudiant-e-s
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(taux de réponse : x%)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229475" cy="1002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view="pageLayout" zoomScaleNormal="60" workbookViewId="0" topLeftCell="A1">
      <selection activeCell="B6" sqref="B6"/>
    </sheetView>
  </sheetViews>
  <sheetFormatPr defaultColWidth="10.83203125" defaultRowHeight="12.75"/>
  <cols>
    <col min="1" max="1" width="5.83203125" style="46" customWidth="1"/>
    <col min="2" max="4" width="55.33203125" style="47" customWidth="1"/>
    <col min="5" max="16384" width="10.83203125" style="46" customWidth="1"/>
  </cols>
  <sheetData>
    <row r="1" spans="1:4" s="48" customFormat="1" ht="12.75" customHeight="1">
      <c r="A1" s="49" t="s">
        <v>47</v>
      </c>
      <c r="B1" s="50" t="s">
        <v>41</v>
      </c>
      <c r="C1" s="50" t="s">
        <v>12</v>
      </c>
      <c r="D1" s="50" t="s">
        <v>42</v>
      </c>
    </row>
    <row r="2" spans="1:4" ht="27">
      <c r="A2" s="51">
        <f>ROW(A1)</f>
        <v>1</v>
      </c>
      <c r="B2" s="52" t="s">
        <v>43</v>
      </c>
      <c r="C2" s="52" t="s">
        <v>10</v>
      </c>
      <c r="D2" s="52" t="s">
        <v>11</v>
      </c>
    </row>
    <row r="3" spans="1:4" ht="27">
      <c r="A3" s="51">
        <f aca="true" t="shared" si="0" ref="A3:A16">ROW(A2)</f>
        <v>2</v>
      </c>
      <c r="B3" s="52" t="s">
        <v>43</v>
      </c>
      <c r="C3" s="52" t="s">
        <v>10</v>
      </c>
      <c r="D3" s="52" t="s">
        <v>11</v>
      </c>
    </row>
    <row r="4" spans="1:4" ht="27">
      <c r="A4" s="51">
        <f t="shared" si="0"/>
        <v>3</v>
      </c>
      <c r="B4" s="52" t="s">
        <v>43</v>
      </c>
      <c r="C4" s="52" t="s">
        <v>10</v>
      </c>
      <c r="D4" s="52" t="s">
        <v>11</v>
      </c>
    </row>
    <row r="5" spans="1:4" ht="27">
      <c r="A5" s="51">
        <f t="shared" si="0"/>
        <v>4</v>
      </c>
      <c r="B5" s="52" t="s">
        <v>43</v>
      </c>
      <c r="C5" s="52" t="s">
        <v>10</v>
      </c>
      <c r="D5" s="52" t="s">
        <v>11</v>
      </c>
    </row>
    <row r="6" spans="1:4" ht="27">
      <c r="A6" s="51">
        <f t="shared" si="0"/>
        <v>5</v>
      </c>
      <c r="B6" s="52" t="s">
        <v>43</v>
      </c>
      <c r="C6" s="52" t="s">
        <v>10</v>
      </c>
      <c r="D6" s="52" t="s">
        <v>11</v>
      </c>
    </row>
    <row r="7" spans="1:4" ht="27">
      <c r="A7" s="51">
        <f t="shared" si="0"/>
        <v>6</v>
      </c>
      <c r="B7" s="52" t="s">
        <v>43</v>
      </c>
      <c r="C7" s="52" t="s">
        <v>10</v>
      </c>
      <c r="D7" s="52" t="s">
        <v>11</v>
      </c>
    </row>
    <row r="8" spans="1:4" ht="27">
      <c r="A8" s="51">
        <f t="shared" si="0"/>
        <v>7</v>
      </c>
      <c r="B8" s="52" t="s">
        <v>43</v>
      </c>
      <c r="C8" s="52" t="s">
        <v>10</v>
      </c>
      <c r="D8" s="52" t="s">
        <v>11</v>
      </c>
    </row>
    <row r="9" spans="1:4" ht="27">
      <c r="A9" s="51">
        <f t="shared" si="0"/>
        <v>8</v>
      </c>
      <c r="B9" s="52" t="s">
        <v>43</v>
      </c>
      <c r="C9" s="52" t="s">
        <v>10</v>
      </c>
      <c r="D9" s="52" t="s">
        <v>11</v>
      </c>
    </row>
    <row r="10" spans="1:4" ht="27">
      <c r="A10" s="51">
        <f t="shared" si="0"/>
        <v>9</v>
      </c>
      <c r="B10" s="52" t="s">
        <v>43</v>
      </c>
      <c r="C10" s="52" t="s">
        <v>10</v>
      </c>
      <c r="D10" s="52" t="s">
        <v>11</v>
      </c>
    </row>
    <row r="11" spans="1:4" ht="27">
      <c r="A11" s="51">
        <f t="shared" si="0"/>
        <v>10</v>
      </c>
      <c r="B11" s="52" t="s">
        <v>43</v>
      </c>
      <c r="C11" s="52" t="s">
        <v>10</v>
      </c>
      <c r="D11" s="52" t="s">
        <v>11</v>
      </c>
    </row>
    <row r="12" spans="1:4" ht="27">
      <c r="A12" s="51">
        <f t="shared" si="0"/>
        <v>11</v>
      </c>
      <c r="B12" s="52" t="s">
        <v>43</v>
      </c>
      <c r="C12" s="52" t="s">
        <v>10</v>
      </c>
      <c r="D12" s="52" t="s">
        <v>11</v>
      </c>
    </row>
    <row r="13" spans="1:4" ht="27">
      <c r="A13" s="51">
        <f t="shared" si="0"/>
        <v>12</v>
      </c>
      <c r="B13" s="52" t="s">
        <v>43</v>
      </c>
      <c r="C13" s="52" t="s">
        <v>10</v>
      </c>
      <c r="D13" s="52" t="s">
        <v>11</v>
      </c>
    </row>
    <row r="14" spans="1:4" ht="27">
      <c r="A14" s="51">
        <f t="shared" si="0"/>
        <v>13</v>
      </c>
      <c r="B14" s="52" t="s">
        <v>43</v>
      </c>
      <c r="C14" s="52" t="s">
        <v>10</v>
      </c>
      <c r="D14" s="52" t="s">
        <v>11</v>
      </c>
    </row>
    <row r="15" spans="1:4" ht="27">
      <c r="A15" s="51">
        <f t="shared" si="0"/>
        <v>14</v>
      </c>
      <c r="B15" s="52" t="s">
        <v>43</v>
      </c>
      <c r="C15" s="52" t="s">
        <v>10</v>
      </c>
      <c r="D15" s="52" t="s">
        <v>11</v>
      </c>
    </row>
    <row r="16" spans="1:4" ht="27">
      <c r="A16" s="51">
        <f t="shared" si="0"/>
        <v>15</v>
      </c>
      <c r="B16" s="52" t="s">
        <v>43</v>
      </c>
      <c r="C16" s="52" t="s">
        <v>10</v>
      </c>
      <c r="D16" s="52" t="s">
        <v>11</v>
      </c>
    </row>
  </sheetData>
  <sheetProtection/>
  <dataValidations count="1">
    <dataValidation allowBlank="1" showInputMessage="1" showErrorMessage="1" promptTitle="Incrémenter le numéro de ligne" prompt="Pour incrémenter automatiquement le numéro de ligne sur l'ensemble de la colone, tirer le coin droite de la cellule A2 de manière à recouvir la zone d'incrémentation souhaitée." sqref="A2:A25"/>
  </dataValidations>
  <printOptions/>
  <pageMargins left="0.22" right="0.2" top="0.4375" bottom="0.43" header="0.18" footer="0.22"/>
  <pageSetup horizontalDpi="1200" verticalDpi="1200" orientation="landscape" paperSize="9" r:id="rId1"/>
  <headerFooter alignWithMargins="0">
    <oddHeader>&amp;L&amp;D&amp;C&amp;"Arial Narrow,Gras"&amp;11Remarques des étudiant-e-s&amp;R&amp;P</oddHeader>
    <oddFooter xml:space="preserve">&amp;L&amp;"Arial Narrow,Italique"&amp;9Service HES-SO de conseil pédagogique&amp;R&amp;9&amp;F   </oddFooter>
  </headerFooter>
  <rowBreaks count="1" manualBreakCount="1">
    <brk id="1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5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7" defaultRowHeight="12.75"/>
  <cols>
    <col min="1" max="1" width="12" style="20" customWidth="1"/>
    <col min="2" max="28" width="4.83203125" style="5" customWidth="1"/>
    <col min="29" max="29" width="6" style="15" bestFit="1" customWidth="1"/>
    <col min="30" max="30" width="6.83203125" style="15" customWidth="1"/>
    <col min="31" max="31" width="7.33203125" style="15" customWidth="1"/>
    <col min="32" max="33" width="6.83203125" style="5" customWidth="1"/>
    <col min="34" max="34" width="7.16015625" style="5" customWidth="1"/>
    <col min="35" max="35" width="5.16015625" style="5" customWidth="1"/>
    <col min="36" max="36" width="7.66015625" style="5" customWidth="1"/>
    <col min="37" max="37" width="6.83203125" style="5" customWidth="1"/>
    <col min="38" max="38" width="5.33203125" style="5" customWidth="1"/>
    <col min="39" max="39" width="5.16015625" style="5" customWidth="1"/>
    <col min="40" max="40" width="7.66015625" style="5" customWidth="1"/>
    <col min="41" max="41" width="6.33203125" style="5" customWidth="1"/>
    <col min="42" max="42" width="4.66015625" style="5" customWidth="1"/>
    <col min="43" max="43" width="6.83203125" style="5" customWidth="1"/>
    <col min="44" max="44" width="7.16015625" style="5" customWidth="1"/>
    <col min="45" max="16384" width="7" style="5" customWidth="1"/>
  </cols>
  <sheetData>
    <row r="1" spans="1:31" s="6" customFormat="1" ht="84.75" customHeight="1">
      <c r="A1" s="3" t="s">
        <v>18</v>
      </c>
      <c r="B1" s="2" t="s">
        <v>45</v>
      </c>
      <c r="C1" s="2" t="s">
        <v>14</v>
      </c>
      <c r="D1" s="2" t="s">
        <v>46</v>
      </c>
      <c r="E1" s="2" t="s">
        <v>24</v>
      </c>
      <c r="F1" s="2" t="s">
        <v>25</v>
      </c>
      <c r="G1" s="2" t="s">
        <v>26</v>
      </c>
      <c r="H1" s="2" t="s">
        <v>15</v>
      </c>
      <c r="I1" s="2" t="s">
        <v>16</v>
      </c>
      <c r="J1" s="2" t="s">
        <v>17</v>
      </c>
      <c r="K1" s="2" t="s">
        <v>32</v>
      </c>
      <c r="L1" s="2" t="s">
        <v>33</v>
      </c>
      <c r="M1" s="2" t="s">
        <v>27</v>
      </c>
      <c r="N1" s="2" t="s">
        <v>28</v>
      </c>
      <c r="O1" s="2" t="s">
        <v>44</v>
      </c>
      <c r="P1" s="2" t="s">
        <v>29</v>
      </c>
      <c r="Q1" s="2" t="s">
        <v>30</v>
      </c>
      <c r="R1" s="2" t="s">
        <v>34</v>
      </c>
      <c r="S1" s="2" t="s">
        <v>36</v>
      </c>
      <c r="T1" s="2" t="s">
        <v>35</v>
      </c>
      <c r="U1" s="2" t="s">
        <v>39</v>
      </c>
      <c r="V1" s="2" t="s">
        <v>38</v>
      </c>
      <c r="W1" s="2" t="s">
        <v>40</v>
      </c>
      <c r="X1" s="2" t="s">
        <v>37</v>
      </c>
      <c r="Y1" s="1" t="s">
        <v>13</v>
      </c>
      <c r="Z1" s="4"/>
      <c r="AA1" s="5"/>
      <c r="AC1" s="7"/>
      <c r="AD1" s="7"/>
      <c r="AE1" s="7"/>
    </row>
    <row r="2" spans="1:31" s="11" customFormat="1" ht="13.5">
      <c r="A2" s="8">
        <f>ROW(A1)</f>
        <v>1</v>
      </c>
      <c r="B2" s="8">
        <v>1</v>
      </c>
      <c r="C2" s="8">
        <v>0</v>
      </c>
      <c r="D2" s="8">
        <v>4</v>
      </c>
      <c r="E2" s="8">
        <v>4</v>
      </c>
      <c r="F2" s="8">
        <v>4</v>
      </c>
      <c r="G2" s="8">
        <v>4</v>
      </c>
      <c r="H2" s="8">
        <v>4</v>
      </c>
      <c r="I2" s="8">
        <v>3</v>
      </c>
      <c r="J2" s="8">
        <v>3</v>
      </c>
      <c r="K2" s="8">
        <v>4</v>
      </c>
      <c r="L2" s="8">
        <v>4</v>
      </c>
      <c r="M2" s="8">
        <v>4</v>
      </c>
      <c r="N2" s="8">
        <v>4</v>
      </c>
      <c r="O2" s="8">
        <v>4</v>
      </c>
      <c r="P2" s="8">
        <v>3</v>
      </c>
      <c r="Q2" s="8">
        <v>3</v>
      </c>
      <c r="R2" s="8">
        <v>4</v>
      </c>
      <c r="S2" s="8">
        <v>4</v>
      </c>
      <c r="T2" s="8">
        <v>3</v>
      </c>
      <c r="U2" s="8">
        <v>4</v>
      </c>
      <c r="V2" s="8">
        <v>4</v>
      </c>
      <c r="W2" s="8">
        <v>3</v>
      </c>
      <c r="X2" s="8">
        <v>2</v>
      </c>
      <c r="Y2" s="8">
        <v>1</v>
      </c>
      <c r="Z2" s="4"/>
      <c r="AA2" s="5"/>
      <c r="AB2" s="9"/>
      <c r="AC2" s="10"/>
      <c r="AD2" s="10"/>
      <c r="AE2" s="10"/>
    </row>
    <row r="3" spans="1:31" s="11" customFormat="1" ht="13.5">
      <c r="A3" s="8">
        <f aca="true" t="shared" si="0" ref="A3:A16">ROW(A2)</f>
        <v>2</v>
      </c>
      <c r="B3" s="8">
        <v>2</v>
      </c>
      <c r="C3" s="8">
        <v>1</v>
      </c>
      <c r="D3" s="8">
        <v>3</v>
      </c>
      <c r="E3" s="8">
        <v>0</v>
      </c>
      <c r="F3" s="8">
        <v>3</v>
      </c>
      <c r="G3" s="8">
        <v>3</v>
      </c>
      <c r="H3" s="8">
        <v>3</v>
      </c>
      <c r="I3" s="8">
        <v>3</v>
      </c>
      <c r="J3" s="8">
        <v>3</v>
      </c>
      <c r="K3" s="8">
        <v>3</v>
      </c>
      <c r="L3" s="8">
        <v>3</v>
      </c>
      <c r="M3" s="8">
        <v>3</v>
      </c>
      <c r="N3" s="8">
        <v>2</v>
      </c>
      <c r="O3" s="8">
        <v>3</v>
      </c>
      <c r="P3" s="8">
        <v>3</v>
      </c>
      <c r="Q3" s="8">
        <v>2</v>
      </c>
      <c r="R3" s="8">
        <v>3</v>
      </c>
      <c r="S3" s="8">
        <v>2</v>
      </c>
      <c r="T3" s="8">
        <v>2</v>
      </c>
      <c r="U3" s="8">
        <v>3</v>
      </c>
      <c r="V3" s="8">
        <v>2</v>
      </c>
      <c r="W3" s="8">
        <v>2</v>
      </c>
      <c r="X3" s="8">
        <v>0</v>
      </c>
      <c r="Y3" s="8">
        <v>3</v>
      </c>
      <c r="Z3" s="4"/>
      <c r="AA3" s="5"/>
      <c r="AB3" s="9"/>
      <c r="AC3" s="10"/>
      <c r="AD3" s="10"/>
      <c r="AE3" s="10"/>
    </row>
    <row r="4" spans="1:31" s="11" customFormat="1" ht="13.5">
      <c r="A4" s="8">
        <f t="shared" si="0"/>
        <v>3</v>
      </c>
      <c r="B4" s="8">
        <v>3</v>
      </c>
      <c r="C4" s="8">
        <v>3</v>
      </c>
      <c r="D4" s="8">
        <v>3</v>
      </c>
      <c r="E4" s="8">
        <v>1</v>
      </c>
      <c r="F4" s="8">
        <v>3</v>
      </c>
      <c r="G4" s="8">
        <v>3</v>
      </c>
      <c r="H4" s="8">
        <v>3</v>
      </c>
      <c r="I4" s="8">
        <v>3</v>
      </c>
      <c r="J4" s="8">
        <v>3</v>
      </c>
      <c r="K4" s="8">
        <v>3</v>
      </c>
      <c r="L4" s="8">
        <v>3</v>
      </c>
      <c r="M4" s="8">
        <v>2</v>
      </c>
      <c r="N4" s="8">
        <v>2</v>
      </c>
      <c r="O4" s="8">
        <v>2</v>
      </c>
      <c r="P4" s="8">
        <v>2</v>
      </c>
      <c r="Q4" s="8">
        <v>0</v>
      </c>
      <c r="R4" s="8">
        <v>2</v>
      </c>
      <c r="S4" s="8">
        <v>1</v>
      </c>
      <c r="T4" s="8">
        <v>2</v>
      </c>
      <c r="U4" s="8">
        <v>2</v>
      </c>
      <c r="V4" s="8">
        <v>1</v>
      </c>
      <c r="W4" s="8">
        <v>2</v>
      </c>
      <c r="X4" s="8">
        <v>4</v>
      </c>
      <c r="Y4" s="8">
        <v>3</v>
      </c>
      <c r="Z4" s="4"/>
      <c r="AA4" s="5"/>
      <c r="AB4" s="9"/>
      <c r="AC4" s="10"/>
      <c r="AD4" s="10"/>
      <c r="AE4" s="10"/>
    </row>
    <row r="5" spans="1:31" s="11" customFormat="1" ht="13.5">
      <c r="A5" s="8">
        <f t="shared" si="0"/>
        <v>4</v>
      </c>
      <c r="B5" s="8">
        <v>4</v>
      </c>
      <c r="C5" s="8">
        <v>4</v>
      </c>
      <c r="D5" s="8">
        <v>4</v>
      </c>
      <c r="E5" s="8">
        <v>1</v>
      </c>
      <c r="F5" s="8">
        <v>0</v>
      </c>
      <c r="G5" s="8">
        <v>4</v>
      </c>
      <c r="H5" s="8">
        <v>4</v>
      </c>
      <c r="I5" s="8">
        <v>4</v>
      </c>
      <c r="J5" s="8">
        <v>4</v>
      </c>
      <c r="K5" s="8">
        <v>2</v>
      </c>
      <c r="L5" s="8">
        <v>4</v>
      </c>
      <c r="M5" s="8">
        <v>3</v>
      </c>
      <c r="N5" s="8">
        <v>4</v>
      </c>
      <c r="O5" s="8">
        <v>2</v>
      </c>
      <c r="P5" s="8">
        <v>0</v>
      </c>
      <c r="Q5" s="8">
        <v>4</v>
      </c>
      <c r="R5" s="8">
        <v>3</v>
      </c>
      <c r="S5" s="8">
        <v>4</v>
      </c>
      <c r="T5" s="8">
        <v>4</v>
      </c>
      <c r="U5" s="8">
        <v>3</v>
      </c>
      <c r="V5" s="8">
        <v>4</v>
      </c>
      <c r="W5" s="8">
        <v>4</v>
      </c>
      <c r="X5" s="8">
        <v>2</v>
      </c>
      <c r="Y5" s="8">
        <v>4</v>
      </c>
      <c r="Z5" s="4"/>
      <c r="AA5" s="5"/>
      <c r="AB5" s="9"/>
      <c r="AC5" s="10"/>
      <c r="AD5" s="10"/>
      <c r="AE5" s="10"/>
    </row>
    <row r="6" spans="1:31" s="11" customFormat="1" ht="13.5">
      <c r="A6" s="8">
        <f t="shared" si="0"/>
        <v>5</v>
      </c>
      <c r="B6" s="8">
        <v>0</v>
      </c>
      <c r="C6" s="8">
        <v>3</v>
      </c>
      <c r="D6" s="8">
        <v>4</v>
      </c>
      <c r="E6" s="8">
        <v>1</v>
      </c>
      <c r="F6" s="8">
        <v>4</v>
      </c>
      <c r="G6" s="8">
        <v>1</v>
      </c>
      <c r="H6" s="8">
        <v>3</v>
      </c>
      <c r="I6" s="8">
        <v>3</v>
      </c>
      <c r="J6" s="8">
        <v>4</v>
      </c>
      <c r="K6" s="8">
        <v>4</v>
      </c>
      <c r="L6" s="8">
        <v>4</v>
      </c>
      <c r="M6" s="8">
        <v>3</v>
      </c>
      <c r="N6" s="8">
        <v>3</v>
      </c>
      <c r="O6" s="8">
        <v>1</v>
      </c>
      <c r="P6" s="8">
        <v>1</v>
      </c>
      <c r="Q6" s="8">
        <v>1</v>
      </c>
      <c r="R6" s="8">
        <v>3</v>
      </c>
      <c r="S6" s="8">
        <v>4</v>
      </c>
      <c r="T6" s="8">
        <v>4</v>
      </c>
      <c r="U6" s="8">
        <v>3</v>
      </c>
      <c r="V6" s="8">
        <v>4</v>
      </c>
      <c r="W6" s="8">
        <v>4</v>
      </c>
      <c r="X6" s="8">
        <v>4</v>
      </c>
      <c r="Y6" s="8">
        <v>1</v>
      </c>
      <c r="Z6" s="4"/>
      <c r="AA6" s="5"/>
      <c r="AB6" s="9"/>
      <c r="AC6" s="10"/>
      <c r="AD6" s="10"/>
      <c r="AE6" s="10"/>
    </row>
    <row r="7" spans="1:31" s="11" customFormat="1" ht="13.5">
      <c r="A7" s="8">
        <f t="shared" si="0"/>
        <v>6</v>
      </c>
      <c r="B7" s="8">
        <v>3</v>
      </c>
      <c r="C7" s="8">
        <v>3</v>
      </c>
      <c r="D7" s="8">
        <v>0</v>
      </c>
      <c r="E7" s="8">
        <v>3</v>
      </c>
      <c r="F7" s="8">
        <v>4</v>
      </c>
      <c r="G7" s="8">
        <v>1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4</v>
      </c>
      <c r="Y7" s="8">
        <v>1</v>
      </c>
      <c r="Z7" s="4"/>
      <c r="AA7" s="5"/>
      <c r="AB7" s="9"/>
      <c r="AC7" s="10"/>
      <c r="AD7" s="12"/>
      <c r="AE7" s="10"/>
    </row>
    <row r="8" spans="1:31" s="11" customFormat="1" ht="13.5">
      <c r="A8" s="8">
        <f t="shared" si="0"/>
        <v>7</v>
      </c>
      <c r="B8" s="8">
        <v>3</v>
      </c>
      <c r="C8" s="8">
        <v>4</v>
      </c>
      <c r="D8" s="8">
        <v>1</v>
      </c>
      <c r="E8" s="8">
        <v>4</v>
      </c>
      <c r="F8" s="8">
        <v>3</v>
      </c>
      <c r="G8" s="8">
        <v>0</v>
      </c>
      <c r="H8" s="8">
        <v>3</v>
      </c>
      <c r="I8" s="8">
        <v>4</v>
      </c>
      <c r="J8" s="8">
        <v>3</v>
      </c>
      <c r="K8" s="8">
        <v>4</v>
      </c>
      <c r="L8" s="8">
        <v>4</v>
      </c>
      <c r="M8" s="8">
        <v>4</v>
      </c>
      <c r="N8" s="8">
        <v>4</v>
      </c>
      <c r="O8" s="8">
        <v>4</v>
      </c>
      <c r="P8" s="8">
        <v>4</v>
      </c>
      <c r="Q8" s="8">
        <v>3</v>
      </c>
      <c r="R8" s="8">
        <v>3</v>
      </c>
      <c r="S8" s="8">
        <v>3</v>
      </c>
      <c r="T8" s="8">
        <v>3</v>
      </c>
      <c r="U8" s="8">
        <v>3</v>
      </c>
      <c r="V8" s="8">
        <v>3</v>
      </c>
      <c r="W8" s="8">
        <v>3</v>
      </c>
      <c r="X8" s="8">
        <v>3</v>
      </c>
      <c r="Y8" s="8">
        <v>4</v>
      </c>
      <c r="Z8" s="4"/>
      <c r="AA8" s="5"/>
      <c r="AB8" s="9"/>
      <c r="AC8" s="10"/>
      <c r="AD8" s="12"/>
      <c r="AE8" s="10"/>
    </row>
    <row r="9" spans="1:31" s="11" customFormat="1" ht="13.5">
      <c r="A9" s="8">
        <f t="shared" si="0"/>
        <v>8</v>
      </c>
      <c r="B9" s="8">
        <v>3</v>
      </c>
      <c r="C9" s="8">
        <v>3</v>
      </c>
      <c r="D9" s="8">
        <v>1</v>
      </c>
      <c r="E9" s="8">
        <v>3</v>
      </c>
      <c r="F9" s="8">
        <v>4</v>
      </c>
      <c r="G9" s="8">
        <v>3</v>
      </c>
      <c r="H9" s="8">
        <v>3</v>
      </c>
      <c r="I9" s="8">
        <v>3</v>
      </c>
      <c r="J9" s="8">
        <v>2</v>
      </c>
      <c r="K9" s="8">
        <v>4</v>
      </c>
      <c r="L9" s="8">
        <v>3</v>
      </c>
      <c r="M9" s="8">
        <v>2</v>
      </c>
      <c r="N9" s="8">
        <v>3</v>
      </c>
      <c r="O9" s="8">
        <v>0</v>
      </c>
      <c r="P9" s="8">
        <v>1</v>
      </c>
      <c r="Q9" s="8">
        <v>3</v>
      </c>
      <c r="R9" s="8">
        <v>3</v>
      </c>
      <c r="S9" s="8">
        <v>3</v>
      </c>
      <c r="T9" s="8">
        <v>2</v>
      </c>
      <c r="U9" s="8">
        <v>3</v>
      </c>
      <c r="V9" s="8">
        <v>3</v>
      </c>
      <c r="W9" s="8">
        <v>2</v>
      </c>
      <c r="X9" s="8">
        <v>3</v>
      </c>
      <c r="Y9" s="8">
        <v>3</v>
      </c>
      <c r="Z9" s="4"/>
      <c r="AA9" s="5"/>
      <c r="AB9" s="9"/>
      <c r="AC9" s="10"/>
      <c r="AD9" s="12"/>
      <c r="AE9" s="10"/>
    </row>
    <row r="10" spans="1:31" s="11" customFormat="1" ht="13.5">
      <c r="A10" s="8">
        <f t="shared" si="0"/>
        <v>9</v>
      </c>
      <c r="B10" s="8">
        <v>3</v>
      </c>
      <c r="C10" s="8">
        <v>3</v>
      </c>
      <c r="D10" s="8">
        <v>4</v>
      </c>
      <c r="E10" s="8">
        <v>3</v>
      </c>
      <c r="F10" s="8">
        <v>3</v>
      </c>
      <c r="G10" s="8">
        <v>2</v>
      </c>
      <c r="H10" s="8">
        <v>3</v>
      </c>
      <c r="I10" s="8">
        <v>2</v>
      </c>
      <c r="J10" s="8">
        <v>2</v>
      </c>
      <c r="K10" s="8">
        <v>4</v>
      </c>
      <c r="L10" s="8">
        <v>2</v>
      </c>
      <c r="M10" s="8">
        <v>2</v>
      </c>
      <c r="N10" s="8">
        <v>3</v>
      </c>
      <c r="O10" s="8">
        <v>0</v>
      </c>
      <c r="P10" s="8">
        <v>0</v>
      </c>
      <c r="Q10" s="8">
        <v>4</v>
      </c>
      <c r="R10" s="8">
        <v>3</v>
      </c>
      <c r="S10" s="8">
        <v>4</v>
      </c>
      <c r="T10" s="8">
        <v>3</v>
      </c>
      <c r="U10" s="8">
        <v>3</v>
      </c>
      <c r="V10" s="8">
        <v>4</v>
      </c>
      <c r="W10" s="8">
        <v>3</v>
      </c>
      <c r="X10" s="8">
        <v>1</v>
      </c>
      <c r="Y10" s="8">
        <v>2</v>
      </c>
      <c r="Z10" s="4"/>
      <c r="AA10" s="5"/>
      <c r="AB10" s="9"/>
      <c r="AC10" s="10"/>
      <c r="AD10" s="12"/>
      <c r="AE10" s="10"/>
    </row>
    <row r="11" spans="1:31" s="11" customFormat="1" ht="13.5">
      <c r="A11" s="8">
        <f t="shared" si="0"/>
        <v>10</v>
      </c>
      <c r="B11" s="8">
        <v>4</v>
      </c>
      <c r="C11" s="8">
        <v>3</v>
      </c>
      <c r="D11" s="8">
        <v>3</v>
      </c>
      <c r="E11" s="8">
        <v>2</v>
      </c>
      <c r="F11" s="8">
        <v>3</v>
      </c>
      <c r="G11" s="8">
        <v>4</v>
      </c>
      <c r="H11" s="8">
        <v>4</v>
      </c>
      <c r="I11" s="8">
        <v>2</v>
      </c>
      <c r="J11" s="8">
        <v>3</v>
      </c>
      <c r="K11" s="8">
        <v>4</v>
      </c>
      <c r="L11" s="8">
        <v>2</v>
      </c>
      <c r="M11" s="8">
        <v>2</v>
      </c>
      <c r="N11" s="8">
        <v>4</v>
      </c>
      <c r="O11" s="8">
        <v>0</v>
      </c>
      <c r="P11" s="8">
        <v>2</v>
      </c>
      <c r="Q11" s="8">
        <v>0</v>
      </c>
      <c r="R11" s="8">
        <v>3</v>
      </c>
      <c r="S11" s="8">
        <v>3</v>
      </c>
      <c r="T11" s="8">
        <v>3</v>
      </c>
      <c r="U11" s="8">
        <v>3</v>
      </c>
      <c r="V11" s="8">
        <v>3</v>
      </c>
      <c r="W11" s="8">
        <v>3</v>
      </c>
      <c r="X11" s="8">
        <v>1</v>
      </c>
      <c r="Y11" s="8">
        <v>2</v>
      </c>
      <c r="Z11" s="4"/>
      <c r="AA11" s="5"/>
      <c r="AB11" s="9"/>
      <c r="AC11" s="10"/>
      <c r="AD11" s="12"/>
      <c r="AE11" s="10"/>
    </row>
    <row r="12" spans="1:31" s="11" customFormat="1" ht="13.5">
      <c r="A12" s="8">
        <f t="shared" si="0"/>
        <v>11</v>
      </c>
      <c r="B12" s="8">
        <v>3</v>
      </c>
      <c r="C12" s="8">
        <v>3</v>
      </c>
      <c r="D12" s="8">
        <v>4</v>
      </c>
      <c r="E12" s="8">
        <v>4</v>
      </c>
      <c r="F12" s="8">
        <v>1</v>
      </c>
      <c r="G12" s="8">
        <v>4</v>
      </c>
      <c r="H12" s="8">
        <v>4</v>
      </c>
      <c r="I12" s="8">
        <v>3</v>
      </c>
      <c r="J12" s="8">
        <v>4</v>
      </c>
      <c r="K12" s="8">
        <v>4</v>
      </c>
      <c r="L12" s="8">
        <v>2</v>
      </c>
      <c r="M12" s="8">
        <v>4</v>
      </c>
      <c r="N12" s="8">
        <v>4</v>
      </c>
      <c r="O12" s="8">
        <v>3</v>
      </c>
      <c r="P12" s="8">
        <v>4</v>
      </c>
      <c r="Q12" s="8">
        <v>4</v>
      </c>
      <c r="R12" s="8">
        <v>3</v>
      </c>
      <c r="S12" s="8">
        <v>4</v>
      </c>
      <c r="T12" s="8">
        <v>3</v>
      </c>
      <c r="U12" s="8">
        <v>3</v>
      </c>
      <c r="V12" s="8">
        <v>4</v>
      </c>
      <c r="W12" s="8">
        <v>3</v>
      </c>
      <c r="X12" s="8">
        <v>4</v>
      </c>
      <c r="Y12" s="8">
        <v>2</v>
      </c>
      <c r="Z12" s="4"/>
      <c r="AA12" s="5"/>
      <c r="AB12" s="9"/>
      <c r="AC12" s="10"/>
      <c r="AD12" s="12"/>
      <c r="AE12" s="10"/>
    </row>
    <row r="13" spans="1:31" s="11" customFormat="1" ht="13.5">
      <c r="A13" s="8">
        <f t="shared" si="0"/>
        <v>12</v>
      </c>
      <c r="B13" s="8">
        <v>1</v>
      </c>
      <c r="C13" s="8">
        <v>1</v>
      </c>
      <c r="D13" s="8">
        <v>1</v>
      </c>
      <c r="E13" s="8">
        <v>1</v>
      </c>
      <c r="F13" s="8">
        <v>1</v>
      </c>
      <c r="G13" s="8">
        <v>1</v>
      </c>
      <c r="H13" s="8">
        <v>1</v>
      </c>
      <c r="I13" s="8">
        <v>1</v>
      </c>
      <c r="J13" s="8">
        <v>1</v>
      </c>
      <c r="K13" s="8">
        <v>1</v>
      </c>
      <c r="L13" s="8">
        <v>1</v>
      </c>
      <c r="M13" s="8">
        <v>1</v>
      </c>
      <c r="N13" s="8">
        <v>1</v>
      </c>
      <c r="O13" s="8">
        <v>1</v>
      </c>
      <c r="P13" s="8">
        <v>0</v>
      </c>
      <c r="Q13" s="8">
        <v>1</v>
      </c>
      <c r="R13" s="8">
        <v>1</v>
      </c>
      <c r="S13" s="8">
        <v>1</v>
      </c>
      <c r="T13" s="8">
        <v>1</v>
      </c>
      <c r="U13" s="8">
        <v>1</v>
      </c>
      <c r="V13" s="8">
        <v>1</v>
      </c>
      <c r="W13" s="8">
        <v>1</v>
      </c>
      <c r="X13" s="8">
        <v>1</v>
      </c>
      <c r="Y13" s="8">
        <v>4</v>
      </c>
      <c r="Z13" s="4"/>
      <c r="AA13" s="5"/>
      <c r="AB13" s="9"/>
      <c r="AC13" s="10"/>
      <c r="AD13" s="12"/>
      <c r="AE13" s="10"/>
    </row>
    <row r="14" spans="1:31" s="11" customFormat="1" ht="13.5">
      <c r="A14" s="8">
        <f t="shared" si="0"/>
        <v>13</v>
      </c>
      <c r="B14" s="8">
        <v>3</v>
      </c>
      <c r="C14" s="8">
        <v>2</v>
      </c>
      <c r="D14" s="8">
        <v>2</v>
      </c>
      <c r="E14" s="8">
        <v>3</v>
      </c>
      <c r="F14" s="8">
        <v>1</v>
      </c>
      <c r="G14" s="8">
        <v>3</v>
      </c>
      <c r="H14" s="8">
        <v>4</v>
      </c>
      <c r="I14" s="8">
        <v>3</v>
      </c>
      <c r="J14" s="8">
        <v>3</v>
      </c>
      <c r="K14" s="8">
        <v>4</v>
      </c>
      <c r="L14" s="8">
        <v>4</v>
      </c>
      <c r="M14" s="8">
        <v>3</v>
      </c>
      <c r="N14" s="8">
        <v>4</v>
      </c>
      <c r="O14" s="8">
        <v>4</v>
      </c>
      <c r="P14" s="8">
        <v>3</v>
      </c>
      <c r="Q14" s="8">
        <v>3</v>
      </c>
      <c r="R14" s="8">
        <v>4</v>
      </c>
      <c r="S14" s="8">
        <v>4</v>
      </c>
      <c r="T14" s="8">
        <v>4</v>
      </c>
      <c r="U14" s="8">
        <v>4</v>
      </c>
      <c r="V14" s="8">
        <v>4</v>
      </c>
      <c r="W14" s="8">
        <v>4</v>
      </c>
      <c r="X14" s="8">
        <v>3</v>
      </c>
      <c r="Y14" s="8">
        <v>4</v>
      </c>
      <c r="Z14" s="4"/>
      <c r="AA14" s="5"/>
      <c r="AB14" s="9"/>
      <c r="AC14" s="10"/>
      <c r="AD14" s="12"/>
      <c r="AE14" s="10"/>
    </row>
    <row r="15" spans="1:31" s="11" customFormat="1" ht="13.5">
      <c r="A15" s="8">
        <f t="shared" si="0"/>
        <v>14</v>
      </c>
      <c r="B15" s="8">
        <v>3</v>
      </c>
      <c r="C15" s="8">
        <v>2</v>
      </c>
      <c r="D15" s="8">
        <v>3</v>
      </c>
      <c r="E15" s="8">
        <v>0</v>
      </c>
      <c r="F15" s="8">
        <v>2</v>
      </c>
      <c r="G15" s="8">
        <v>2</v>
      </c>
      <c r="H15" s="8">
        <v>2</v>
      </c>
      <c r="I15" s="8">
        <v>2</v>
      </c>
      <c r="J15" s="8">
        <v>3</v>
      </c>
      <c r="K15" s="8">
        <v>3</v>
      </c>
      <c r="L15" s="8">
        <v>3</v>
      </c>
      <c r="M15" s="8">
        <v>4</v>
      </c>
      <c r="N15" s="8">
        <v>3</v>
      </c>
      <c r="O15" s="8">
        <v>4</v>
      </c>
      <c r="P15" s="8">
        <v>0</v>
      </c>
      <c r="Q15" s="8">
        <v>3</v>
      </c>
      <c r="R15" s="8">
        <v>4</v>
      </c>
      <c r="S15" s="8">
        <v>3</v>
      </c>
      <c r="T15" s="8">
        <v>3</v>
      </c>
      <c r="U15" s="8">
        <v>4</v>
      </c>
      <c r="V15" s="8">
        <v>3</v>
      </c>
      <c r="W15" s="8">
        <v>3</v>
      </c>
      <c r="X15" s="8">
        <v>0</v>
      </c>
      <c r="Y15" s="8">
        <v>3</v>
      </c>
      <c r="Z15" s="4"/>
      <c r="AA15" s="5"/>
      <c r="AB15" s="9"/>
      <c r="AC15" s="10"/>
      <c r="AD15" s="12"/>
      <c r="AE15" s="10"/>
    </row>
    <row r="16" spans="1:31" s="11" customFormat="1" ht="13.5">
      <c r="A16" s="8">
        <f t="shared" si="0"/>
        <v>15</v>
      </c>
      <c r="B16" s="8">
        <v>3</v>
      </c>
      <c r="C16" s="8">
        <v>4</v>
      </c>
      <c r="D16" s="8">
        <v>3</v>
      </c>
      <c r="E16" s="8">
        <v>3</v>
      </c>
      <c r="F16" s="8">
        <v>2</v>
      </c>
      <c r="G16" s="8">
        <v>3</v>
      </c>
      <c r="H16" s="8">
        <v>4</v>
      </c>
      <c r="I16" s="8">
        <v>3</v>
      </c>
      <c r="J16" s="8">
        <v>3</v>
      </c>
      <c r="K16" s="8">
        <v>3</v>
      </c>
      <c r="L16" s="8">
        <v>4</v>
      </c>
      <c r="M16" s="8">
        <v>4</v>
      </c>
      <c r="N16" s="8">
        <v>3</v>
      </c>
      <c r="O16" s="8">
        <v>1</v>
      </c>
      <c r="P16" s="8">
        <v>0</v>
      </c>
      <c r="Q16" s="8">
        <v>3</v>
      </c>
      <c r="R16" s="8">
        <v>3</v>
      </c>
      <c r="S16" s="8">
        <v>4</v>
      </c>
      <c r="T16" s="8">
        <v>4</v>
      </c>
      <c r="U16" s="8">
        <v>3</v>
      </c>
      <c r="V16" s="8">
        <v>4</v>
      </c>
      <c r="W16" s="8">
        <v>4</v>
      </c>
      <c r="X16" s="8">
        <v>4</v>
      </c>
      <c r="Y16" s="8">
        <v>4</v>
      </c>
      <c r="Z16" s="4"/>
      <c r="AA16" s="5"/>
      <c r="AB16" s="9"/>
      <c r="AC16" s="10"/>
      <c r="AD16" s="12"/>
      <c r="AE16" s="10"/>
    </row>
    <row r="17" spans="1:26" ht="6.7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4"/>
    </row>
    <row r="18" spans="1:34" ht="13.5">
      <c r="A18" s="16" t="s">
        <v>19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4"/>
      <c r="AC18" s="5"/>
      <c r="AD18" s="5"/>
      <c r="AE18" s="5"/>
      <c r="AF18" s="15"/>
      <c r="AG18" s="15"/>
      <c r="AH18" s="15"/>
    </row>
    <row r="19" spans="1:34" ht="13.5">
      <c r="A19" s="18">
        <f aca="true" t="shared" si="1" ref="A19:R19">COUNT(A2:A18)</f>
        <v>15</v>
      </c>
      <c r="B19" s="19">
        <f t="shared" si="1"/>
        <v>15</v>
      </c>
      <c r="C19" s="19">
        <f>COUNT(C2:C18)</f>
        <v>15</v>
      </c>
      <c r="D19" s="19">
        <f t="shared" si="1"/>
        <v>15</v>
      </c>
      <c r="E19" s="19">
        <f t="shared" si="1"/>
        <v>15</v>
      </c>
      <c r="F19" s="19">
        <f t="shared" si="1"/>
        <v>15</v>
      </c>
      <c r="G19" s="19">
        <f>COUNT(G2:G18)</f>
        <v>15</v>
      </c>
      <c r="H19" s="19">
        <f t="shared" si="1"/>
        <v>15</v>
      </c>
      <c r="I19" s="19">
        <f t="shared" si="1"/>
        <v>15</v>
      </c>
      <c r="J19" s="19">
        <f t="shared" si="1"/>
        <v>15</v>
      </c>
      <c r="K19" s="19">
        <f t="shared" si="1"/>
        <v>15</v>
      </c>
      <c r="L19" s="19">
        <f t="shared" si="1"/>
        <v>15</v>
      </c>
      <c r="M19" s="19">
        <f t="shared" si="1"/>
        <v>15</v>
      </c>
      <c r="N19" s="19">
        <f t="shared" si="1"/>
        <v>15</v>
      </c>
      <c r="O19" s="19">
        <f t="shared" si="1"/>
        <v>15</v>
      </c>
      <c r="P19" s="19">
        <f t="shared" si="1"/>
        <v>15</v>
      </c>
      <c r="Q19" s="19">
        <f>COUNT(Q2:Q18)</f>
        <v>15</v>
      </c>
      <c r="R19" s="19">
        <f t="shared" si="1"/>
        <v>15</v>
      </c>
      <c r="S19" s="19">
        <f aca="true" t="shared" si="2" ref="S19:Y19">COUNT(S2:S18)</f>
        <v>15</v>
      </c>
      <c r="T19" s="19">
        <f t="shared" si="2"/>
        <v>15</v>
      </c>
      <c r="U19" s="19">
        <f t="shared" si="2"/>
        <v>15</v>
      </c>
      <c r="V19" s="19">
        <f t="shared" si="2"/>
        <v>15</v>
      </c>
      <c r="W19" s="19">
        <f t="shared" si="2"/>
        <v>15</v>
      </c>
      <c r="X19" s="19">
        <f t="shared" si="2"/>
        <v>15</v>
      </c>
      <c r="Y19" s="19">
        <f t="shared" si="2"/>
        <v>15</v>
      </c>
      <c r="Z19" s="4"/>
      <c r="AC19" s="5"/>
      <c r="AD19" s="5"/>
      <c r="AE19" s="5"/>
      <c r="AF19" s="15"/>
      <c r="AG19" s="15"/>
      <c r="AH19" s="15"/>
    </row>
    <row r="20" spans="29:35" ht="13.5">
      <c r="AC20" s="5"/>
      <c r="AD20" s="5"/>
      <c r="AE20" s="5"/>
      <c r="AG20" s="15"/>
      <c r="AH20" s="15"/>
      <c r="AI20" s="15"/>
    </row>
    <row r="21" spans="1:35" ht="83.25" customHeight="1">
      <c r="A21" s="16"/>
      <c r="B21" s="21" t="str">
        <f aca="true" t="shared" si="3" ref="B21:O21">B1</f>
        <v>contenu 1.</v>
      </c>
      <c r="C21" s="22" t="str">
        <f>C1</f>
        <v>importance 2.</v>
      </c>
      <c r="D21" s="22" t="str">
        <f>D1</f>
        <v>prérequis 3.</v>
      </c>
      <c r="E21" s="21" t="str">
        <f t="shared" si="3"/>
        <v>obj. clairs 4.</v>
      </c>
      <c r="F21" s="21" t="str">
        <f t="shared" si="3"/>
        <v>obj. atteints 5.</v>
      </c>
      <c r="G21" s="21" t="str">
        <f>G1</f>
        <v>structure 6.</v>
      </c>
      <c r="H21" s="21" t="str">
        <f t="shared" si="3"/>
        <v>clarté 7.</v>
      </c>
      <c r="I21" s="21" t="str">
        <f t="shared" si="3"/>
        <v>équilibre 8.</v>
      </c>
      <c r="J21" s="21" t="str">
        <f t="shared" si="3"/>
        <v>rythme 9.</v>
      </c>
      <c r="K21" s="21" t="str">
        <f>K1</f>
        <v>climat 10.</v>
      </c>
      <c r="L21" s="21" t="str">
        <f t="shared" si="3"/>
        <v>expression 11.</v>
      </c>
      <c r="M21" s="21" t="str">
        <f>M1</f>
        <v>supports 12.</v>
      </c>
      <c r="N21" s="21" t="str">
        <f>N1</f>
        <v>documentation 13.</v>
      </c>
      <c r="O21" s="21" t="str">
        <f t="shared" si="3"/>
        <v>apprendre+tests 14.</v>
      </c>
      <c r="P21" s="21" t="str">
        <f aca="true" t="shared" si="4" ref="P21:Y21">P1</f>
        <v>difficulté tests 15.</v>
      </c>
      <c r="Q21" s="21" t="str">
        <f t="shared" si="4"/>
        <v>ambiance 16.</v>
      </c>
      <c r="R21" s="21" t="str">
        <f t="shared" si="4"/>
        <v>exercices adaptés 17.</v>
      </c>
      <c r="S21" s="21" t="str">
        <f t="shared" si="4"/>
        <v>travail régulier 18.</v>
      </c>
      <c r="T21" s="21" t="str">
        <f t="shared" si="4"/>
        <v>feedback 19.</v>
      </c>
      <c r="U21" s="21" t="str">
        <f t="shared" si="4"/>
        <v>labo. adaptés 20.</v>
      </c>
      <c r="V21" s="21" t="str">
        <f t="shared" si="4"/>
        <v>encadrement labo. 21.</v>
      </c>
      <c r="W21" s="21" t="str">
        <f t="shared" si="4"/>
        <v>consignes+éval. 22.</v>
      </c>
      <c r="X21" s="21" t="str">
        <f t="shared" si="4"/>
        <v>nb. heures 23.</v>
      </c>
      <c r="Y21" s="22" t="str">
        <f t="shared" si="4"/>
        <v>Appréciation globale</v>
      </c>
      <c r="Z21" s="4"/>
      <c r="AA21" s="4"/>
      <c r="AC21" s="5"/>
      <c r="AD21" s="5"/>
      <c r="AE21" s="5"/>
      <c r="AG21" s="15"/>
      <c r="AH21" s="15"/>
      <c r="AI21" s="15"/>
    </row>
    <row r="22" spans="1:35" ht="13.5">
      <c r="A22" s="23" t="s">
        <v>0</v>
      </c>
      <c r="B22" s="17">
        <f>COUNTIF(B$2:B$16,1)</f>
        <v>2</v>
      </c>
      <c r="C22" s="17">
        <f aca="true" t="shared" si="5" ref="C22:Y22">COUNTIF(C$2:C$16,1)</f>
        <v>2</v>
      </c>
      <c r="D22" s="17">
        <f t="shared" si="5"/>
        <v>3</v>
      </c>
      <c r="E22" s="17">
        <f t="shared" si="5"/>
        <v>4</v>
      </c>
      <c r="F22" s="17">
        <f t="shared" si="5"/>
        <v>3</v>
      </c>
      <c r="G22" s="17">
        <f t="shared" si="5"/>
        <v>3</v>
      </c>
      <c r="H22" s="17">
        <f t="shared" si="5"/>
        <v>1</v>
      </c>
      <c r="I22" s="17">
        <f t="shared" si="5"/>
        <v>1</v>
      </c>
      <c r="J22" s="17">
        <f t="shared" si="5"/>
        <v>1</v>
      </c>
      <c r="K22" s="17">
        <f t="shared" si="5"/>
        <v>1</v>
      </c>
      <c r="L22" s="17">
        <f t="shared" si="5"/>
        <v>1</v>
      </c>
      <c r="M22" s="17">
        <f t="shared" si="5"/>
        <v>1</v>
      </c>
      <c r="N22" s="17">
        <f t="shared" si="5"/>
        <v>1</v>
      </c>
      <c r="O22" s="17">
        <f t="shared" si="5"/>
        <v>3</v>
      </c>
      <c r="P22" s="17">
        <f t="shared" si="5"/>
        <v>2</v>
      </c>
      <c r="Q22" s="17">
        <f t="shared" si="5"/>
        <v>2</v>
      </c>
      <c r="R22" s="17">
        <f t="shared" si="5"/>
        <v>1</v>
      </c>
      <c r="S22" s="17">
        <f t="shared" si="5"/>
        <v>2</v>
      </c>
      <c r="T22" s="17">
        <f t="shared" si="5"/>
        <v>1</v>
      </c>
      <c r="U22" s="17">
        <f t="shared" si="5"/>
        <v>1</v>
      </c>
      <c r="V22" s="17">
        <f t="shared" si="5"/>
        <v>2</v>
      </c>
      <c r="W22" s="17">
        <f t="shared" si="5"/>
        <v>1</v>
      </c>
      <c r="X22" s="17">
        <f t="shared" si="5"/>
        <v>3</v>
      </c>
      <c r="Y22" s="17">
        <f t="shared" si="5"/>
        <v>3</v>
      </c>
      <c r="AC22" s="5"/>
      <c r="AD22" s="5"/>
      <c r="AE22" s="5"/>
      <c r="AG22" s="15"/>
      <c r="AH22" s="15"/>
      <c r="AI22" s="15"/>
    </row>
    <row r="23" spans="1:35" ht="13.5">
      <c r="A23" s="23" t="s">
        <v>1</v>
      </c>
      <c r="B23" s="17">
        <f>COUNTIF(B$2:B$16,2)</f>
        <v>1</v>
      </c>
      <c r="C23" s="17">
        <f aca="true" t="shared" si="6" ref="C23:Y23">COUNTIF(C$2:C$16,2)</f>
        <v>2</v>
      </c>
      <c r="D23" s="17">
        <f t="shared" si="6"/>
        <v>1</v>
      </c>
      <c r="E23" s="17">
        <f t="shared" si="6"/>
        <v>1</v>
      </c>
      <c r="F23" s="17">
        <f t="shared" si="6"/>
        <v>2</v>
      </c>
      <c r="G23" s="17">
        <f t="shared" si="6"/>
        <v>2</v>
      </c>
      <c r="H23" s="17">
        <f t="shared" si="6"/>
        <v>1</v>
      </c>
      <c r="I23" s="17">
        <f t="shared" si="6"/>
        <v>3</v>
      </c>
      <c r="J23" s="17">
        <f t="shared" si="6"/>
        <v>2</v>
      </c>
      <c r="K23" s="17">
        <f t="shared" si="6"/>
        <v>1</v>
      </c>
      <c r="L23" s="17">
        <f t="shared" si="6"/>
        <v>3</v>
      </c>
      <c r="M23" s="17">
        <f t="shared" si="6"/>
        <v>4</v>
      </c>
      <c r="N23" s="17">
        <f t="shared" si="6"/>
        <v>2</v>
      </c>
      <c r="O23" s="17">
        <f t="shared" si="6"/>
        <v>2</v>
      </c>
      <c r="P23" s="17">
        <f t="shared" si="6"/>
        <v>2</v>
      </c>
      <c r="Q23" s="17">
        <f t="shared" si="6"/>
        <v>1</v>
      </c>
      <c r="R23" s="17">
        <f t="shared" si="6"/>
        <v>1</v>
      </c>
      <c r="S23" s="17">
        <f t="shared" si="6"/>
        <v>1</v>
      </c>
      <c r="T23" s="17">
        <f t="shared" si="6"/>
        <v>3</v>
      </c>
      <c r="U23" s="17">
        <f t="shared" si="6"/>
        <v>1</v>
      </c>
      <c r="V23" s="17">
        <f t="shared" si="6"/>
        <v>1</v>
      </c>
      <c r="W23" s="17">
        <f t="shared" si="6"/>
        <v>3</v>
      </c>
      <c r="X23" s="17">
        <f t="shared" si="6"/>
        <v>2</v>
      </c>
      <c r="Y23" s="17">
        <f t="shared" si="6"/>
        <v>3</v>
      </c>
      <c r="AC23" s="5"/>
      <c r="AD23" s="5"/>
      <c r="AE23" s="5"/>
      <c r="AG23" s="15"/>
      <c r="AH23" s="15"/>
      <c r="AI23" s="15"/>
    </row>
    <row r="24" spans="1:35" ht="13.5">
      <c r="A24" s="23" t="s">
        <v>2</v>
      </c>
      <c r="B24" s="17">
        <f>COUNTIF(B$2:B$16,3)</f>
        <v>9</v>
      </c>
      <c r="C24" s="17">
        <f aca="true" t="shared" si="7" ref="C24:Y24">COUNTIF(C$2:C$16,3)</f>
        <v>7</v>
      </c>
      <c r="D24" s="17">
        <f t="shared" si="7"/>
        <v>5</v>
      </c>
      <c r="E24" s="17">
        <f t="shared" si="7"/>
        <v>5</v>
      </c>
      <c r="F24" s="17">
        <f t="shared" si="7"/>
        <v>5</v>
      </c>
      <c r="G24" s="17">
        <f t="shared" si="7"/>
        <v>5</v>
      </c>
      <c r="H24" s="17">
        <f t="shared" si="7"/>
        <v>6</v>
      </c>
      <c r="I24" s="17">
        <f t="shared" si="7"/>
        <v>8</v>
      </c>
      <c r="J24" s="17">
        <f t="shared" si="7"/>
        <v>8</v>
      </c>
      <c r="K24" s="17">
        <f t="shared" si="7"/>
        <v>4</v>
      </c>
      <c r="L24" s="17">
        <f t="shared" si="7"/>
        <v>4</v>
      </c>
      <c r="M24" s="17">
        <f t="shared" si="7"/>
        <v>4</v>
      </c>
      <c r="N24" s="17">
        <f t="shared" si="7"/>
        <v>5</v>
      </c>
      <c r="O24" s="17">
        <f t="shared" si="7"/>
        <v>2</v>
      </c>
      <c r="P24" s="17">
        <f t="shared" si="7"/>
        <v>3</v>
      </c>
      <c r="Q24" s="17">
        <f t="shared" si="7"/>
        <v>6</v>
      </c>
      <c r="R24" s="17">
        <f t="shared" si="7"/>
        <v>9</v>
      </c>
      <c r="S24" s="17">
        <f t="shared" si="7"/>
        <v>4</v>
      </c>
      <c r="T24" s="17">
        <f t="shared" si="7"/>
        <v>6</v>
      </c>
      <c r="U24" s="17">
        <f t="shared" si="7"/>
        <v>9</v>
      </c>
      <c r="V24" s="17">
        <f t="shared" si="7"/>
        <v>4</v>
      </c>
      <c r="W24" s="17">
        <f t="shared" si="7"/>
        <v>6</v>
      </c>
      <c r="X24" s="17">
        <f t="shared" si="7"/>
        <v>3</v>
      </c>
      <c r="Y24" s="17">
        <f t="shared" si="7"/>
        <v>4</v>
      </c>
      <c r="AC24" s="5"/>
      <c r="AD24" s="5"/>
      <c r="AE24" s="5"/>
      <c r="AG24" s="15"/>
      <c r="AH24" s="15"/>
      <c r="AI24" s="15"/>
    </row>
    <row r="25" spans="1:35" ht="13.5">
      <c r="A25" s="23" t="s">
        <v>3</v>
      </c>
      <c r="B25" s="17">
        <f>COUNTIF(B$2:B$16,4)</f>
        <v>2</v>
      </c>
      <c r="C25" s="17">
        <f aca="true" t="shared" si="8" ref="C25:Y25">COUNTIF(C$2:C$16,4)</f>
        <v>3</v>
      </c>
      <c r="D25" s="17">
        <f t="shared" si="8"/>
        <v>5</v>
      </c>
      <c r="E25" s="17">
        <f t="shared" si="8"/>
        <v>3</v>
      </c>
      <c r="F25" s="17">
        <f t="shared" si="8"/>
        <v>4</v>
      </c>
      <c r="G25" s="17">
        <f t="shared" si="8"/>
        <v>4</v>
      </c>
      <c r="H25" s="17">
        <f t="shared" si="8"/>
        <v>6</v>
      </c>
      <c r="I25" s="17">
        <f t="shared" si="8"/>
        <v>2</v>
      </c>
      <c r="J25" s="17">
        <f t="shared" si="8"/>
        <v>3</v>
      </c>
      <c r="K25" s="17">
        <f t="shared" si="8"/>
        <v>8</v>
      </c>
      <c r="L25" s="17">
        <f t="shared" si="8"/>
        <v>6</v>
      </c>
      <c r="M25" s="17">
        <f t="shared" si="8"/>
        <v>5</v>
      </c>
      <c r="N25" s="17">
        <f t="shared" si="8"/>
        <v>6</v>
      </c>
      <c r="O25" s="17">
        <f t="shared" si="8"/>
        <v>4</v>
      </c>
      <c r="P25" s="17">
        <f t="shared" si="8"/>
        <v>2</v>
      </c>
      <c r="Q25" s="17">
        <f t="shared" si="8"/>
        <v>3</v>
      </c>
      <c r="R25" s="17">
        <f t="shared" si="8"/>
        <v>3</v>
      </c>
      <c r="S25" s="17">
        <f t="shared" si="8"/>
        <v>7</v>
      </c>
      <c r="T25" s="17">
        <f t="shared" si="8"/>
        <v>4</v>
      </c>
      <c r="U25" s="17">
        <f t="shared" si="8"/>
        <v>3</v>
      </c>
      <c r="V25" s="17">
        <f t="shared" si="8"/>
        <v>7</v>
      </c>
      <c r="W25" s="17">
        <f t="shared" si="8"/>
        <v>4</v>
      </c>
      <c r="X25" s="17">
        <f t="shared" si="8"/>
        <v>5</v>
      </c>
      <c r="Y25" s="17">
        <f t="shared" si="8"/>
        <v>5</v>
      </c>
      <c r="AC25" s="5"/>
      <c r="AD25" s="5"/>
      <c r="AE25" s="5"/>
      <c r="AG25" s="15"/>
      <c r="AH25" s="15"/>
      <c r="AI25" s="15"/>
    </row>
    <row r="26" spans="1:35" ht="13.5">
      <c r="A26" s="23" t="s">
        <v>4</v>
      </c>
      <c r="B26" s="17">
        <f>COUNTIF(B$2:B$16,0)</f>
        <v>1</v>
      </c>
      <c r="C26" s="17">
        <f aca="true" t="shared" si="9" ref="C26:Y26">COUNTIF(C$2:C$16,0)</f>
        <v>1</v>
      </c>
      <c r="D26" s="17">
        <f t="shared" si="9"/>
        <v>1</v>
      </c>
      <c r="E26" s="17">
        <f t="shared" si="9"/>
        <v>2</v>
      </c>
      <c r="F26" s="17">
        <f t="shared" si="9"/>
        <v>1</v>
      </c>
      <c r="G26" s="17">
        <f t="shared" si="9"/>
        <v>1</v>
      </c>
      <c r="H26" s="17">
        <f t="shared" si="9"/>
        <v>1</v>
      </c>
      <c r="I26" s="17">
        <f t="shared" si="9"/>
        <v>1</v>
      </c>
      <c r="J26" s="17">
        <f t="shared" si="9"/>
        <v>1</v>
      </c>
      <c r="K26" s="17">
        <f t="shared" si="9"/>
        <v>1</v>
      </c>
      <c r="L26" s="17">
        <f t="shared" si="9"/>
        <v>1</v>
      </c>
      <c r="M26" s="17">
        <f t="shared" si="9"/>
        <v>1</v>
      </c>
      <c r="N26" s="17">
        <f t="shared" si="9"/>
        <v>1</v>
      </c>
      <c r="O26" s="17">
        <f t="shared" si="9"/>
        <v>4</v>
      </c>
      <c r="P26" s="17">
        <f t="shared" si="9"/>
        <v>6</v>
      </c>
      <c r="Q26" s="17">
        <f t="shared" si="9"/>
        <v>3</v>
      </c>
      <c r="R26" s="17">
        <f t="shared" si="9"/>
        <v>1</v>
      </c>
      <c r="S26" s="17">
        <f t="shared" si="9"/>
        <v>1</v>
      </c>
      <c r="T26" s="17">
        <f t="shared" si="9"/>
        <v>1</v>
      </c>
      <c r="U26" s="17">
        <f t="shared" si="9"/>
        <v>1</v>
      </c>
      <c r="V26" s="17">
        <f t="shared" si="9"/>
        <v>1</v>
      </c>
      <c r="W26" s="17">
        <f t="shared" si="9"/>
        <v>1</v>
      </c>
      <c r="X26" s="17">
        <f t="shared" si="9"/>
        <v>2</v>
      </c>
      <c r="Y26" s="17">
        <f t="shared" si="9"/>
        <v>0</v>
      </c>
      <c r="AC26" s="5"/>
      <c r="AD26" s="5"/>
      <c r="AE26" s="5"/>
      <c r="AG26" s="15"/>
      <c r="AH26" s="15"/>
      <c r="AI26" s="15"/>
    </row>
    <row r="28" spans="20:22" ht="13.5">
      <c r="T28" s="24"/>
      <c r="U28" s="24"/>
      <c r="V28" s="24"/>
    </row>
    <row r="29" spans="1:32" ht="101.25" customHeight="1">
      <c r="A29" s="16"/>
      <c r="B29" s="25" t="str">
        <f>Y1</f>
        <v>Appréciation globale</v>
      </c>
      <c r="C29" s="26" t="s">
        <v>20</v>
      </c>
      <c r="D29" s="27" t="str">
        <f>B1</f>
        <v>contenu 1.</v>
      </c>
      <c r="E29" s="27" t="str">
        <f>C1</f>
        <v>importance 2.</v>
      </c>
      <c r="F29" s="27" t="str">
        <f>D1</f>
        <v>prérequis 3.</v>
      </c>
      <c r="G29" s="27" t="str">
        <f>E1</f>
        <v>obj. clairs 4.</v>
      </c>
      <c r="H29" s="27" t="str">
        <f>F1</f>
        <v>obj. atteints 5.</v>
      </c>
      <c r="I29" s="26" t="s">
        <v>21</v>
      </c>
      <c r="J29" s="27" t="str">
        <f aca="true" t="shared" si="10" ref="J29:S29">G1</f>
        <v>structure 6.</v>
      </c>
      <c r="K29" s="27" t="str">
        <f t="shared" si="10"/>
        <v>clarté 7.</v>
      </c>
      <c r="L29" s="27" t="str">
        <f t="shared" si="10"/>
        <v>équilibre 8.</v>
      </c>
      <c r="M29" s="27" t="str">
        <f t="shared" si="10"/>
        <v>rythme 9.</v>
      </c>
      <c r="N29" s="27" t="str">
        <f t="shared" si="10"/>
        <v>climat 10.</v>
      </c>
      <c r="O29" s="27" t="str">
        <f t="shared" si="10"/>
        <v>expression 11.</v>
      </c>
      <c r="P29" s="27" t="str">
        <f t="shared" si="10"/>
        <v>supports 12.</v>
      </c>
      <c r="Q29" s="27" t="str">
        <f t="shared" si="10"/>
        <v>documentation 13.</v>
      </c>
      <c r="R29" s="27" t="str">
        <f t="shared" si="10"/>
        <v>apprendre+tests 14.</v>
      </c>
      <c r="S29" s="27" t="str">
        <f t="shared" si="10"/>
        <v>difficulté tests 15.</v>
      </c>
      <c r="T29" s="26" t="s">
        <v>31</v>
      </c>
      <c r="U29" s="27" t="str">
        <f aca="true" t="shared" si="11" ref="U29:AB29">Q1</f>
        <v>ambiance 16.</v>
      </c>
      <c r="V29" s="27" t="str">
        <f t="shared" si="11"/>
        <v>exercices adaptés 17.</v>
      </c>
      <c r="W29" s="27" t="str">
        <f t="shared" si="11"/>
        <v>travail régulier 18.</v>
      </c>
      <c r="X29" s="27" t="str">
        <f t="shared" si="11"/>
        <v>feedback 19.</v>
      </c>
      <c r="Y29" s="27" t="str">
        <f t="shared" si="11"/>
        <v>labo. adaptés 20.</v>
      </c>
      <c r="Z29" s="27" t="str">
        <f t="shared" si="11"/>
        <v>encadrement labo. 21.</v>
      </c>
      <c r="AA29" s="27" t="str">
        <f t="shared" si="11"/>
        <v>consignes+éval. 22.</v>
      </c>
      <c r="AB29" s="28" t="str">
        <f t="shared" si="11"/>
        <v>nb. heures 23.</v>
      </c>
      <c r="AC29" s="5"/>
      <c r="AF29" s="15"/>
    </row>
    <row r="30" spans="1:32" ht="13.5">
      <c r="A30" s="29" t="s">
        <v>5</v>
      </c>
      <c r="B30" s="30">
        <f>Y25/Y19</f>
        <v>0.3333333333333333</v>
      </c>
      <c r="C30" s="30"/>
      <c r="D30" s="31">
        <f>B25/B19</f>
        <v>0.13333333333333333</v>
      </c>
      <c r="E30" s="31">
        <f>C25/C19</f>
        <v>0.2</v>
      </c>
      <c r="F30" s="31">
        <f>D25/D19</f>
        <v>0.3333333333333333</v>
      </c>
      <c r="G30" s="31">
        <f>E25/E19</f>
        <v>0.2</v>
      </c>
      <c r="H30" s="31">
        <f>F25/F19</f>
        <v>0.26666666666666666</v>
      </c>
      <c r="I30" s="30"/>
      <c r="J30" s="31">
        <f aca="true" t="shared" si="12" ref="J30:S30">G25/G19</f>
        <v>0.26666666666666666</v>
      </c>
      <c r="K30" s="31">
        <f t="shared" si="12"/>
        <v>0.4</v>
      </c>
      <c r="L30" s="31">
        <f t="shared" si="12"/>
        <v>0.13333333333333333</v>
      </c>
      <c r="M30" s="31">
        <f t="shared" si="12"/>
        <v>0.2</v>
      </c>
      <c r="N30" s="31">
        <f t="shared" si="12"/>
        <v>0.5333333333333333</v>
      </c>
      <c r="O30" s="31">
        <f t="shared" si="12"/>
        <v>0.4</v>
      </c>
      <c r="P30" s="31">
        <f t="shared" si="12"/>
        <v>0.3333333333333333</v>
      </c>
      <c r="Q30" s="31">
        <f t="shared" si="12"/>
        <v>0.4</v>
      </c>
      <c r="R30" s="31">
        <f t="shared" si="12"/>
        <v>0.26666666666666666</v>
      </c>
      <c r="S30" s="31">
        <f t="shared" si="12"/>
        <v>0.13333333333333333</v>
      </c>
      <c r="T30" s="30"/>
      <c r="U30" s="31">
        <f aca="true" t="shared" si="13" ref="U30:AB30">Q25/Q19</f>
        <v>0.2</v>
      </c>
      <c r="V30" s="31">
        <f t="shared" si="13"/>
        <v>0.2</v>
      </c>
      <c r="W30" s="31">
        <f t="shared" si="13"/>
        <v>0.4666666666666667</v>
      </c>
      <c r="X30" s="31">
        <f t="shared" si="13"/>
        <v>0.26666666666666666</v>
      </c>
      <c r="Y30" s="31">
        <f t="shared" si="13"/>
        <v>0.2</v>
      </c>
      <c r="Z30" s="31">
        <f t="shared" si="13"/>
        <v>0.4666666666666667</v>
      </c>
      <c r="AA30" s="31">
        <f t="shared" si="13"/>
        <v>0.26666666666666666</v>
      </c>
      <c r="AB30" s="32">
        <f t="shared" si="13"/>
        <v>0.3333333333333333</v>
      </c>
      <c r="AC30" s="5"/>
      <c r="AF30" s="15"/>
    </row>
    <row r="31" spans="1:32" ht="13.5">
      <c r="A31" s="29" t="s">
        <v>6</v>
      </c>
      <c r="B31" s="30">
        <f>Y24/Y19</f>
        <v>0.26666666666666666</v>
      </c>
      <c r="C31" s="30"/>
      <c r="D31" s="31">
        <f>B24/B19</f>
        <v>0.6</v>
      </c>
      <c r="E31" s="31">
        <f>C24/C19</f>
        <v>0.4666666666666667</v>
      </c>
      <c r="F31" s="31">
        <f>D24/D19</f>
        <v>0.3333333333333333</v>
      </c>
      <c r="G31" s="31">
        <f>E24/E19</f>
        <v>0.3333333333333333</v>
      </c>
      <c r="H31" s="31">
        <f>F24/F19</f>
        <v>0.3333333333333333</v>
      </c>
      <c r="I31" s="30"/>
      <c r="J31" s="31">
        <f aca="true" t="shared" si="14" ref="J31:S31">G24/G19</f>
        <v>0.3333333333333333</v>
      </c>
      <c r="K31" s="31">
        <f t="shared" si="14"/>
        <v>0.4</v>
      </c>
      <c r="L31" s="31">
        <f t="shared" si="14"/>
        <v>0.5333333333333333</v>
      </c>
      <c r="M31" s="31">
        <f t="shared" si="14"/>
        <v>0.5333333333333333</v>
      </c>
      <c r="N31" s="31">
        <f t="shared" si="14"/>
        <v>0.26666666666666666</v>
      </c>
      <c r="O31" s="31">
        <f t="shared" si="14"/>
        <v>0.26666666666666666</v>
      </c>
      <c r="P31" s="31">
        <f t="shared" si="14"/>
        <v>0.26666666666666666</v>
      </c>
      <c r="Q31" s="31">
        <f t="shared" si="14"/>
        <v>0.3333333333333333</v>
      </c>
      <c r="R31" s="31">
        <f t="shared" si="14"/>
        <v>0.13333333333333333</v>
      </c>
      <c r="S31" s="31">
        <f t="shared" si="14"/>
        <v>0.2</v>
      </c>
      <c r="T31" s="30"/>
      <c r="U31" s="31">
        <f aca="true" t="shared" si="15" ref="U31:AB31">Q24/Q19</f>
        <v>0.4</v>
      </c>
      <c r="V31" s="31">
        <f t="shared" si="15"/>
        <v>0.6</v>
      </c>
      <c r="W31" s="31">
        <f t="shared" si="15"/>
        <v>0.26666666666666666</v>
      </c>
      <c r="X31" s="31">
        <f t="shared" si="15"/>
        <v>0.4</v>
      </c>
      <c r="Y31" s="31">
        <f t="shared" si="15"/>
        <v>0.6</v>
      </c>
      <c r="Z31" s="31">
        <f t="shared" si="15"/>
        <v>0.26666666666666666</v>
      </c>
      <c r="AA31" s="31">
        <f t="shared" si="15"/>
        <v>0.4</v>
      </c>
      <c r="AB31" s="32">
        <f t="shared" si="15"/>
        <v>0.2</v>
      </c>
      <c r="AC31" s="5"/>
      <c r="AF31" s="15"/>
    </row>
    <row r="32" spans="1:32" ht="13.5">
      <c r="A32" s="29" t="s">
        <v>7</v>
      </c>
      <c r="B32" s="30">
        <f>Y26/Y19</f>
        <v>0</v>
      </c>
      <c r="C32" s="30"/>
      <c r="D32" s="31">
        <f>B26/B19</f>
        <v>0.06666666666666667</v>
      </c>
      <c r="E32" s="31">
        <f>C26/C19</f>
        <v>0.06666666666666667</v>
      </c>
      <c r="F32" s="31">
        <f>D26/D19</f>
        <v>0.06666666666666667</v>
      </c>
      <c r="G32" s="31">
        <f>E26/E19</f>
        <v>0.13333333333333333</v>
      </c>
      <c r="H32" s="31">
        <f>F26/F19</f>
        <v>0.06666666666666667</v>
      </c>
      <c r="I32" s="30"/>
      <c r="J32" s="31">
        <f aca="true" t="shared" si="16" ref="J32:S32">G26/G19</f>
        <v>0.06666666666666667</v>
      </c>
      <c r="K32" s="31">
        <f t="shared" si="16"/>
        <v>0.06666666666666667</v>
      </c>
      <c r="L32" s="31">
        <f t="shared" si="16"/>
        <v>0.06666666666666667</v>
      </c>
      <c r="M32" s="31">
        <f t="shared" si="16"/>
        <v>0.06666666666666667</v>
      </c>
      <c r="N32" s="31">
        <f t="shared" si="16"/>
        <v>0.06666666666666667</v>
      </c>
      <c r="O32" s="31">
        <f t="shared" si="16"/>
        <v>0.06666666666666667</v>
      </c>
      <c r="P32" s="31">
        <f t="shared" si="16"/>
        <v>0.06666666666666667</v>
      </c>
      <c r="Q32" s="31">
        <f t="shared" si="16"/>
        <v>0.06666666666666667</v>
      </c>
      <c r="R32" s="31">
        <f t="shared" si="16"/>
        <v>0.26666666666666666</v>
      </c>
      <c r="S32" s="31">
        <f t="shared" si="16"/>
        <v>0.4</v>
      </c>
      <c r="T32" s="30"/>
      <c r="U32" s="31">
        <f aca="true" t="shared" si="17" ref="U32:AA32">Q26/Q19</f>
        <v>0.2</v>
      </c>
      <c r="V32" s="31">
        <f t="shared" si="17"/>
        <v>0.06666666666666667</v>
      </c>
      <c r="W32" s="31">
        <f t="shared" si="17"/>
        <v>0.06666666666666667</v>
      </c>
      <c r="X32" s="31">
        <f t="shared" si="17"/>
        <v>0.06666666666666667</v>
      </c>
      <c r="Y32" s="31">
        <f t="shared" si="17"/>
        <v>0.06666666666666667</v>
      </c>
      <c r="Z32" s="31">
        <f t="shared" si="17"/>
        <v>0.06666666666666667</v>
      </c>
      <c r="AA32" s="31">
        <f t="shared" si="17"/>
        <v>0.06666666666666667</v>
      </c>
      <c r="AB32" s="32">
        <f>X23/X19</f>
        <v>0.13333333333333333</v>
      </c>
      <c r="AC32" s="5"/>
      <c r="AF32" s="15"/>
    </row>
    <row r="33" spans="1:32" ht="13.5">
      <c r="A33" s="29" t="s">
        <v>8</v>
      </c>
      <c r="B33" s="30">
        <f>Y23/Y19</f>
        <v>0.2</v>
      </c>
      <c r="C33" s="30"/>
      <c r="D33" s="31">
        <f>B23/B19</f>
        <v>0.06666666666666667</v>
      </c>
      <c r="E33" s="31">
        <f>C23/C19</f>
        <v>0.13333333333333333</v>
      </c>
      <c r="F33" s="31">
        <f>D23/D19</f>
        <v>0.06666666666666667</v>
      </c>
      <c r="G33" s="31">
        <f>E23/E19</f>
        <v>0.06666666666666667</v>
      </c>
      <c r="H33" s="31">
        <f>F23/F19</f>
        <v>0.13333333333333333</v>
      </c>
      <c r="I33" s="30"/>
      <c r="J33" s="31">
        <f aca="true" t="shared" si="18" ref="J33:S33">G23/G19</f>
        <v>0.13333333333333333</v>
      </c>
      <c r="K33" s="31">
        <f t="shared" si="18"/>
        <v>0.06666666666666667</v>
      </c>
      <c r="L33" s="31">
        <f t="shared" si="18"/>
        <v>0.2</v>
      </c>
      <c r="M33" s="31">
        <f t="shared" si="18"/>
        <v>0.13333333333333333</v>
      </c>
      <c r="N33" s="31">
        <f t="shared" si="18"/>
        <v>0.06666666666666667</v>
      </c>
      <c r="O33" s="31">
        <f t="shared" si="18"/>
        <v>0.2</v>
      </c>
      <c r="P33" s="31">
        <f t="shared" si="18"/>
        <v>0.26666666666666666</v>
      </c>
      <c r="Q33" s="31">
        <f t="shared" si="18"/>
        <v>0.13333333333333333</v>
      </c>
      <c r="R33" s="31">
        <f t="shared" si="18"/>
        <v>0.13333333333333333</v>
      </c>
      <c r="S33" s="31">
        <f t="shared" si="18"/>
        <v>0.13333333333333333</v>
      </c>
      <c r="T33" s="30"/>
      <c r="U33" s="31">
        <f aca="true" t="shared" si="19" ref="U33:AA33">Q23/Q19</f>
        <v>0.06666666666666667</v>
      </c>
      <c r="V33" s="31">
        <f t="shared" si="19"/>
        <v>0.06666666666666667</v>
      </c>
      <c r="W33" s="31">
        <f t="shared" si="19"/>
        <v>0.06666666666666667</v>
      </c>
      <c r="X33" s="31">
        <f t="shared" si="19"/>
        <v>0.2</v>
      </c>
      <c r="Y33" s="31">
        <f t="shared" si="19"/>
        <v>0.06666666666666667</v>
      </c>
      <c r="Z33" s="31">
        <f t="shared" si="19"/>
        <v>0.06666666666666667</v>
      </c>
      <c r="AA33" s="31">
        <f t="shared" si="19"/>
        <v>0.2</v>
      </c>
      <c r="AB33" s="32">
        <f>X22/X19</f>
        <v>0.2</v>
      </c>
      <c r="AC33" s="5"/>
      <c r="AF33" s="15"/>
    </row>
    <row r="34" spans="1:32" ht="13.5">
      <c r="A34" s="33" t="s">
        <v>9</v>
      </c>
      <c r="B34" s="34">
        <f>Y22/Y19</f>
        <v>0.2</v>
      </c>
      <c r="C34" s="34"/>
      <c r="D34" s="35">
        <f>B22/B19</f>
        <v>0.13333333333333333</v>
      </c>
      <c r="E34" s="35">
        <f>C22/C19</f>
        <v>0.13333333333333333</v>
      </c>
      <c r="F34" s="35">
        <f>D22/D19</f>
        <v>0.2</v>
      </c>
      <c r="G34" s="35">
        <f>E22/E19</f>
        <v>0.26666666666666666</v>
      </c>
      <c r="H34" s="35">
        <f>F22/F19</f>
        <v>0.2</v>
      </c>
      <c r="I34" s="34"/>
      <c r="J34" s="35">
        <f aca="true" t="shared" si="20" ref="J34:S34">G22/G19</f>
        <v>0.2</v>
      </c>
      <c r="K34" s="35">
        <f t="shared" si="20"/>
        <v>0.06666666666666667</v>
      </c>
      <c r="L34" s="35">
        <f t="shared" si="20"/>
        <v>0.06666666666666667</v>
      </c>
      <c r="M34" s="35">
        <f t="shared" si="20"/>
        <v>0.06666666666666667</v>
      </c>
      <c r="N34" s="35">
        <f t="shared" si="20"/>
        <v>0.06666666666666667</v>
      </c>
      <c r="O34" s="35">
        <f t="shared" si="20"/>
        <v>0.06666666666666667</v>
      </c>
      <c r="P34" s="35">
        <f t="shared" si="20"/>
        <v>0.06666666666666667</v>
      </c>
      <c r="Q34" s="35">
        <f t="shared" si="20"/>
        <v>0.06666666666666667</v>
      </c>
      <c r="R34" s="35">
        <f t="shared" si="20"/>
        <v>0.2</v>
      </c>
      <c r="S34" s="35">
        <f t="shared" si="20"/>
        <v>0.13333333333333333</v>
      </c>
      <c r="T34" s="34"/>
      <c r="U34" s="35">
        <f aca="true" t="shared" si="21" ref="U34:AA34">Q22/Q19</f>
        <v>0.13333333333333333</v>
      </c>
      <c r="V34" s="35">
        <f t="shared" si="21"/>
        <v>0.06666666666666667</v>
      </c>
      <c r="W34" s="35">
        <f t="shared" si="21"/>
        <v>0.13333333333333333</v>
      </c>
      <c r="X34" s="35">
        <f t="shared" si="21"/>
        <v>0.06666666666666667</v>
      </c>
      <c r="Y34" s="35">
        <f t="shared" si="21"/>
        <v>0.06666666666666667</v>
      </c>
      <c r="Z34" s="35">
        <f t="shared" si="21"/>
        <v>0.13333333333333333</v>
      </c>
      <c r="AA34" s="35">
        <f t="shared" si="21"/>
        <v>0.06666666666666667</v>
      </c>
      <c r="AB34" s="36">
        <f>X26/X19</f>
        <v>0.13333333333333333</v>
      </c>
      <c r="AC34" s="5"/>
      <c r="AF34" s="15"/>
    </row>
    <row r="35" ht="13.5">
      <c r="P35" s="37"/>
    </row>
    <row r="36" spans="6:11" ht="135" customHeight="1">
      <c r="F36" s="38"/>
      <c r="G36" s="39" t="s">
        <v>48</v>
      </c>
      <c r="H36" s="38" t="s">
        <v>22</v>
      </c>
      <c r="I36" s="40" t="s">
        <v>49</v>
      </c>
      <c r="J36" s="38" t="s">
        <v>23</v>
      </c>
      <c r="K36" s="41"/>
    </row>
    <row r="37" spans="5:11" ht="13.5">
      <c r="E37" s="24"/>
      <c r="G37" s="42">
        <f>AVERAGE(Y2:Y16)</f>
        <v>2.7333333333333334</v>
      </c>
      <c r="H37" s="43">
        <f>MEDIAN(Y2:Y16)</f>
        <v>3</v>
      </c>
      <c r="I37" s="44">
        <f>AVERAGE(X2:X16)</f>
        <v>2.4</v>
      </c>
      <c r="J37" s="43">
        <f>MEDIAN(X2,X16)</f>
        <v>3</v>
      </c>
      <c r="K37" s="41"/>
    </row>
    <row r="38" ht="13.5">
      <c r="AB38" s="37"/>
    </row>
    <row r="39" ht="13.5">
      <c r="A39" s="45"/>
    </row>
    <row r="40" ht="13.5">
      <c r="A40" s="45"/>
    </row>
    <row r="41" ht="13.5">
      <c r="A41" s="45"/>
    </row>
    <row r="42" ht="13.5">
      <c r="A42" s="45"/>
    </row>
    <row r="43" ht="13.5">
      <c r="A43" s="45"/>
    </row>
    <row r="44" ht="13.5">
      <c r="A44" s="45"/>
    </row>
    <row r="45" ht="13.5">
      <c r="A45" s="45"/>
    </row>
    <row r="46" ht="13.5">
      <c r="A46" s="45"/>
    </row>
    <row r="47" ht="13.5">
      <c r="A47" s="45"/>
    </row>
    <row r="48" ht="13.5">
      <c r="A48" s="45"/>
    </row>
    <row r="49" ht="13.5">
      <c r="A49" s="45"/>
    </row>
    <row r="50" ht="13.5">
      <c r="A50" s="45"/>
    </row>
    <row r="51" ht="13.5">
      <c r="A51" s="45"/>
    </row>
    <row r="52" ht="13.5">
      <c r="A52" s="45"/>
    </row>
    <row r="53" ht="13.5">
      <c r="A53" s="45"/>
    </row>
    <row r="54" ht="13.5">
      <c r="A54" s="45"/>
    </row>
    <row r="55" ht="13.5">
      <c r="A55" s="45"/>
    </row>
    <row r="56" ht="13.5">
      <c r="A56" s="45"/>
    </row>
    <row r="57" ht="13.5">
      <c r="A57" s="45"/>
    </row>
  </sheetData>
  <sheetProtection/>
  <dataValidations count="2">
    <dataValidation allowBlank="1" showInputMessage="1" showErrorMessage="1" promptTitle="Incrémer le numéro de ligne" prompt="Pour incrémenter automatiquement le numéro de ligne sur l'ensemble de la colone, tirer le coin droite de la cellule A2 de manière à recouvir la zone d'incrémentation souhaitée." sqref="A2:A16"/>
    <dataValidation allowBlank="1" showInputMessage="1" showErrorMessage="1" promptTitle="Ne pas remplir cette ligne" prompt="Cette ligne doit rester vierge de toute donnée." sqref="A17:AA17"/>
  </dataValidations>
  <printOptions gridLines="1" horizontalCentered="1"/>
  <pageMargins left="0.1968503937007874" right="0.1968503937007874" top="0.4330708661417323" bottom="0.3937007874015748" header="0.1968503937007874" footer="0.1968503937007874"/>
  <pageSetup fitToWidth="2" horizontalDpi="600" verticalDpi="600" orientation="landscape" paperSize="9" r:id="rId1"/>
  <headerFooter alignWithMargins="0">
    <oddHeader>&amp;L&amp;D&amp;C&amp;"Arial Narrow,Gras"&amp;11Réponses des étudiant-e-s&amp;R&amp;P</oddHeader>
    <oddFooter xml:space="preserve">&amp;L&amp;"Arial Narrow,Italique"&amp;9Service HES-SO de conseil pédagogique&amp;R&amp;9&amp;F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Barras Hervé</dc:creator>
  <cp:keywords/>
  <dc:description/>
  <cp:lastModifiedBy>Barras Hervé</cp:lastModifiedBy>
  <cp:lastPrinted>2010-07-10T19:05:51Z</cp:lastPrinted>
  <dcterms:created xsi:type="dcterms:W3CDTF">1999-02-12T07:28:23Z</dcterms:created>
  <dcterms:modified xsi:type="dcterms:W3CDTF">2011-07-25T09:20:13Z</dcterms:modified>
  <cp:category/>
  <cp:version/>
  <cp:contentType/>
  <cp:contentStatus/>
</cp:coreProperties>
</file>